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0730" windowHeight="11760" activeTab="0"/>
  </bookViews>
  <sheets>
    <sheet name="Phiếu đăng ký tham gia TNTT" sheetId="1" r:id="rId1"/>
  </sheets>
  <definedNames>
    <definedName name="_xlnm.Print_Area" localSheetId="0">'Phiếu đăng ký tham gia TNTT'!$A$1:$L$147</definedName>
    <definedName name="_xlnm.Print_Titles" localSheetId="0">'Phiếu đăng ký tham gia TNTT'!$29:$29</definedName>
  </definedNames>
  <calcPr fullCalcOnLoad="1"/>
</workbook>
</file>

<file path=xl/sharedStrings.xml><?xml version="1.0" encoding="utf-8"?>
<sst xmlns="http://schemas.openxmlformats.org/spreadsheetml/2006/main" count="302" uniqueCount="279">
  <si>
    <t>STT</t>
  </si>
  <si>
    <t>A</t>
  </si>
  <si>
    <t>Thông tin phòng thí nghiệm (PTN)</t>
  </si>
  <si>
    <t>B</t>
  </si>
  <si>
    <t>Chuyển khoản</t>
  </si>
  <si>
    <t>Không</t>
  </si>
  <si>
    <t>Địa chỉ (Nếu khác mục 3):</t>
  </si>
  <si>
    <t>C</t>
  </si>
  <si>
    <t>Chính sách đăng ký tham gia</t>
  </si>
  <si>
    <t>Thời gian nhận đăng ký:</t>
  </si>
  <si>
    <t>Sau khi nhận được phiếu đăng ký, Ban tổ chức sẽ gửi thông tin xác nhận đến PTN qua e-mail được cung cấp ở mục 5. Nếu không nhận được e-mail xác nhận, đề nghị PTN chủ động liên hệ với Ban tổ chức qua điện thoại.</t>
  </si>
  <si>
    <t xml:space="preserve">Theo chính sách bảo mật, Ban tổ chức chỉ thông báo kết quả tham gia TNTT, mã số PTN… cho người liên hệ, e-mail, địa chỉ được cung cấp ở mục 5. </t>
  </si>
  <si>
    <t>Tất cả thông tin liên quan đến chương trình TNTT sẽ được thông báo qua e-mail, số điện thoại được cung cấp ở mục 5.</t>
  </si>
  <si>
    <t>Thay đổi hoặc hủy chương trình (dựa trên yêu cầu bằng văn bản hoặc e-mail của PTN)</t>
  </si>
  <si>
    <t>-</t>
  </si>
  <si>
    <t>Hủy chương trình tham gia sau khi Ban tổ chức đã gửi mẫu: cần có công văn xác nhận của đơn vị.</t>
  </si>
  <si>
    <t>Thay đổi địa chỉ nhận mẫu sau khi Ban tổ chức đã gửi mẫu: thu 100 % phí vận chuyển khi gửi lại mẫu.</t>
  </si>
  <si>
    <t>Hủy đăng ký khi đã hết thời hạn nhận/hủy đăng ký nhưng Ban tổ chức chưa gửi mẫu: thu 20 % phí tham gia/chương trình.</t>
  </si>
  <si>
    <t>Hủy đăng ký sau khi Ban tổ chức đã gửi mẫu: thu 50% phí tham gia/chương trình.</t>
  </si>
  <si>
    <t>Đại diện đơn vị</t>
  </si>
  <si>
    <t>Đại diện Phòng thí nghiệm</t>
  </si>
  <si>
    <t>(Họ tên/ Chức vụ)</t>
  </si>
  <si>
    <t>Nền mẫu</t>
  </si>
  <si>
    <t>Nước</t>
  </si>
  <si>
    <t>PTN có trách nhiệm đảm bảo tính xác thực các thông tin đã cung cấp trong phiếu đăng ký. Đề nghị PTN ký tên, đóng dấu và ghi rõ (đánh dấu chọn 1) tên chỉ tiêu cần tham gia vào phiếu đăng ký trước khi gửi về cho Ban tổ chức.</t>
  </si>
  <si>
    <t>Tên đơn vị:</t>
  </si>
  <si>
    <t>Tên PTN:</t>
  </si>
  <si>
    <t>Địa chỉ liên lạc:</t>
  </si>
  <si>
    <t>Điện thoại:</t>
  </si>
  <si>
    <t>Người liên hệ:</t>
  </si>
  <si>
    <t>Tên người liên hệ 1:</t>
  </si>
  <si>
    <t>Email:</t>
  </si>
  <si>
    <t>Fax:</t>
  </si>
  <si>
    <t>Chức vụ:</t>
  </si>
  <si>
    <t>Tên người liên hệ 2:</t>
  </si>
  <si>
    <t>Địa chỉ nhận mẫu (Nếu khác mục 3):</t>
  </si>
  <si>
    <t>Thông tin thanh toán (Đối với các chương trình thu phí):</t>
  </si>
  <si>
    <t>Hình thức thanh toán:</t>
  </si>
  <si>
    <t>Thực hiện hợp đồng:</t>
  </si>
  <si>
    <t>Xuất hóa đơn trước:</t>
  </si>
  <si>
    <t>Thông tin thể hiện trên hóa đơn:</t>
  </si>
  <si>
    <t>Tên đơn vị (Nếu khác mục 1):</t>
  </si>
  <si>
    <t>Mã số thuế:</t>
  </si>
  <si>
    <t>Thông tin khác (Nếu có):</t>
  </si>
  <si>
    <t>Thông tin đăng ký:</t>
  </si>
  <si>
    <t>Tiền mặt</t>
  </si>
  <si>
    <t>Có</t>
  </si>
  <si>
    <t>Nội dung yêu cầu khác:</t>
  </si>
  <si>
    <t>Thực phẩm bảo vệ sức khỏe</t>
  </si>
  <si>
    <t>Chỉ tiêu
đăng ký</t>
  </si>
  <si>
    <r>
      <rPr>
        <b/>
        <i/>
        <u val="single"/>
        <sz val="12"/>
        <color indexed="10"/>
        <rFont val="Times New Roman"/>
        <family val="1"/>
      </rPr>
      <t>Lưu ý:</t>
    </r>
    <r>
      <rPr>
        <b/>
        <i/>
        <sz val="12"/>
        <color indexed="10"/>
        <rFont val="Times New Roman"/>
        <family val="1"/>
      </rPr>
      <t xml:space="preserve">  </t>
    </r>
  </si>
  <si>
    <t>Khác:</t>
  </si>
  <si>
    <r>
      <t xml:space="preserve">Khoa Đảm bảo chất lượng - Viện Kiểm nghiệm an toàn vệ sinh thực phẩm quốc gia
Địa chỉ: Số 65 Phạm Thận Duật - Mai Dịch - Cầu Giấy - Hà Nội
Đầu mối liên hệ: Ths. Nguyễn Thị Hằng
Điện thoại: 0243.9331773                                      Mobile: 0987.041208
Email: </t>
    </r>
    <r>
      <rPr>
        <i/>
        <sz val="12"/>
        <color indexed="8"/>
        <rFont val="Times New Roman"/>
        <family val="1"/>
      </rPr>
      <t>thietlapchatchuan@gmail.com</t>
    </r>
    <r>
      <rPr>
        <sz val="12"/>
        <color indexed="8"/>
        <rFont val="Times New Roman"/>
        <family val="1"/>
      </rPr>
      <t xml:space="preserve">
Website: www.nifc.gov.vn</t>
    </r>
  </si>
  <si>
    <t>2,500,000/2 chỉ tiêu đầu, từ chỉ tiêu thứ 3 thu 200,000/chỉ tiêu</t>
  </si>
  <si>
    <t>Mã chương trình</t>
  </si>
  <si>
    <t>1.1</t>
  </si>
  <si>
    <t>1.2</t>
  </si>
  <si>
    <t>1.3</t>
  </si>
  <si>
    <t>1.4</t>
  </si>
  <si>
    <t>Chỉ tiêu đăng ký</t>
  </si>
  <si>
    <t>5.1</t>
  </si>
  <si>
    <t>5.2</t>
  </si>
  <si>
    <t>6.1</t>
  </si>
  <si>
    <t>6.2</t>
  </si>
  <si>
    <t>Chì (Pb)</t>
  </si>
  <si>
    <t>7.1</t>
  </si>
  <si>
    <t>7.2</t>
  </si>
  <si>
    <t>7.3</t>
  </si>
  <si>
    <t>7.4</t>
  </si>
  <si>
    <t>8.1</t>
  </si>
  <si>
    <t>8.2</t>
  </si>
  <si>
    <t>TỔNG SỐ:</t>
  </si>
  <si>
    <t>CHƯƠNG TRÌNH ĐĂNG KÝ</t>
  </si>
  <si>
    <t>PHÍ THAM GIA</t>
  </si>
  <si>
    <t>SỐ CHỈ TIÊU THAM GIA:</t>
  </si>
  <si>
    <t>Phí tham gia đã bao gồm thuế giá trị gia tăng và phí vận chuyển (đối với các PTN tham gia có trả phí)</t>
  </si>
  <si>
    <t>E</t>
  </si>
  <si>
    <t>10.1</t>
  </si>
  <si>
    <t>10.2</t>
  </si>
  <si>
    <t>10.3</t>
  </si>
  <si>
    <t>Phí tham gia (VNĐ)</t>
  </si>
  <si>
    <t>Các từ viết tắt:</t>
  </si>
  <si>
    <t>TPBS:</t>
  </si>
  <si>
    <t>Thực phẩm bổ sung</t>
  </si>
  <si>
    <t>TPCN:</t>
  </si>
  <si>
    <t>Thực phẩm chức năng</t>
  </si>
  <si>
    <t>TPBVSK:</t>
  </si>
  <si>
    <t>HCBVTV:</t>
  </si>
  <si>
    <t>Hóa chất bảo vệ thực vật</t>
  </si>
  <si>
    <t>H21.30</t>
  </si>
  <si>
    <t>H21.31</t>
  </si>
  <si>
    <t>Đường</t>
  </si>
  <si>
    <t>Độ Pol</t>
  </si>
  <si>
    <r>
      <t>Sự giảm khối lượng khi sấy ở 105</t>
    </r>
    <r>
      <rPr>
        <vertAlign val="superscript"/>
        <sz val="12.5"/>
        <color indexed="8"/>
        <rFont val="Times New Roman"/>
        <family val="1"/>
      </rPr>
      <t>o</t>
    </r>
    <r>
      <rPr>
        <sz val="12.5"/>
        <color indexed="8"/>
        <rFont val="Times New Roman"/>
        <family val="1"/>
      </rPr>
      <t>C trong 3 h</t>
    </r>
  </si>
  <si>
    <t>2.1</t>
  </si>
  <si>
    <t>2.2</t>
  </si>
  <si>
    <t>2.3</t>
  </si>
  <si>
    <t>2.4</t>
  </si>
  <si>
    <t>Độ màu</t>
  </si>
  <si>
    <t>Tro sulfat</t>
  </si>
  <si>
    <t>1,500,000/chỉ tiêu đầu, chỉ tiêu thứ 2 thu 200,000/chỉ tiêu</t>
  </si>
  <si>
    <t>Thực phẩm (sữa đậu nành)</t>
  </si>
  <si>
    <t>pH</t>
  </si>
  <si>
    <t>Chất khô tổng số</t>
  </si>
  <si>
    <t>Tro tổng</t>
  </si>
  <si>
    <t>Chất rắn hòa tan</t>
  </si>
  <si>
    <t>Protein</t>
  </si>
  <si>
    <t>1.5</t>
  </si>
  <si>
    <t>1.6</t>
  </si>
  <si>
    <t>1.7</t>
  </si>
  <si>
    <t>Carbohydrate</t>
  </si>
  <si>
    <t>Đường tổng số</t>
  </si>
  <si>
    <t>1.8</t>
  </si>
  <si>
    <t>1.9</t>
  </si>
  <si>
    <t>Lipid</t>
  </si>
  <si>
    <t>Canxi</t>
  </si>
  <si>
    <t>1,500,000/chỉ tiêu đầu, từ chỉ tiêu thứ 2 thu 200,000/chỉ tiêu</t>
  </si>
  <si>
    <t>Chất tạo ngọt:</t>
  </si>
  <si>
    <t>Aspartam</t>
  </si>
  <si>
    <t>Saccharin</t>
  </si>
  <si>
    <t>Cyclamat</t>
  </si>
  <si>
    <t>Acesulfam kali</t>
  </si>
  <si>
    <t>Thực phẩm</t>
  </si>
  <si>
    <t>H21.32</t>
  </si>
  <si>
    <t>Phẩm màu:</t>
  </si>
  <si>
    <t>Tartrazine</t>
  </si>
  <si>
    <t>Pounceu 4R</t>
  </si>
  <si>
    <t>Sunset yellow</t>
  </si>
  <si>
    <t>3.1</t>
  </si>
  <si>
    <t>3.2</t>
  </si>
  <si>
    <t>3.3</t>
  </si>
  <si>
    <t>Thịt và sản phẩm thịt</t>
  </si>
  <si>
    <t>H21.33</t>
  </si>
  <si>
    <t>Chloramphenicol</t>
  </si>
  <si>
    <t>H21.34</t>
  </si>
  <si>
    <t>5.3</t>
  </si>
  <si>
    <t>5.4</t>
  </si>
  <si>
    <t>Mật ong</t>
  </si>
  <si>
    <t>H21.35</t>
  </si>
  <si>
    <t>Hàm lượng nước</t>
  </si>
  <si>
    <t>Tổng hàm lượng Fructose và Glucose</t>
  </si>
  <si>
    <t>Hàm lượng Sucrose</t>
  </si>
  <si>
    <t>Hàm lượng chất rắn không tan trong nước</t>
  </si>
  <si>
    <t>6.3</t>
  </si>
  <si>
    <t>6.4</t>
  </si>
  <si>
    <t>Rau quả</t>
  </si>
  <si>
    <t>H21.36</t>
  </si>
  <si>
    <t>7.5</t>
  </si>
  <si>
    <t>7.6</t>
  </si>
  <si>
    <t>HCBVTV Nhóm Carbamat:</t>
  </si>
  <si>
    <t>Aldicarb</t>
  </si>
  <si>
    <t>Aldicarb sulfone</t>
  </si>
  <si>
    <t>Aldicarb sulfoxide</t>
  </si>
  <si>
    <t>Carbaryl</t>
  </si>
  <si>
    <t>Carbofuran</t>
  </si>
  <si>
    <t>Carbosulfan</t>
  </si>
  <si>
    <t>Fenobucarb</t>
  </si>
  <si>
    <t>Fenothiocarb</t>
  </si>
  <si>
    <t>Isoprocarb</t>
  </si>
  <si>
    <t>Methiocarb</t>
  </si>
  <si>
    <t>Methomyl</t>
  </si>
  <si>
    <t>Molinate</t>
  </si>
  <si>
    <t>Pirimicarb</t>
  </si>
  <si>
    <t>Oxamyl</t>
  </si>
  <si>
    <t>Propoxur</t>
  </si>
  <si>
    <t>Terbucarb</t>
  </si>
  <si>
    <t>7.7</t>
  </si>
  <si>
    <t>7.8</t>
  </si>
  <si>
    <t>7.9</t>
  </si>
  <si>
    <t>7.10</t>
  </si>
  <si>
    <t>7.11</t>
  </si>
  <si>
    <t>7.12</t>
  </si>
  <si>
    <t>7.13</t>
  </si>
  <si>
    <t>7.14</t>
  </si>
  <si>
    <t>7.15</t>
  </si>
  <si>
    <t>7.16</t>
  </si>
  <si>
    <t>H21.37</t>
  </si>
  <si>
    <t>Thủy sản</t>
  </si>
  <si>
    <t>Enrofloxacin</t>
  </si>
  <si>
    <t>Ciprofloxacin</t>
  </si>
  <si>
    <t>Sarafloxacin</t>
  </si>
  <si>
    <t>Difloxacin</t>
  </si>
  <si>
    <t>Norfloxacin</t>
  </si>
  <si>
    <t>Ofloxacin</t>
  </si>
  <si>
    <t>8.3</t>
  </si>
  <si>
    <t>8.4</t>
  </si>
  <si>
    <t>8.5</t>
  </si>
  <si>
    <t>8.6</t>
  </si>
  <si>
    <t>8.7</t>
  </si>
  <si>
    <t>3,000,000/2 chỉ tiêu đầu, từ chỉ tiêu thứ 3 thu 500,000/chỉ tiêu (Từ 10 chỉ tiêu trở lên thu 7,000,000)</t>
  </si>
  <si>
    <t>Danofloxacin</t>
  </si>
  <si>
    <t>3,000,000/2 chỉ tiêu đầu, từ chỉ tiêu thứ 3 thu 500,000/chỉ tiêu</t>
  </si>
  <si>
    <t>Malachite green</t>
  </si>
  <si>
    <t>H21.38</t>
  </si>
  <si>
    <t>H21.39</t>
  </si>
  <si>
    <t>10.4</t>
  </si>
  <si>
    <t>Nitrofurazone (SEM)</t>
  </si>
  <si>
    <t>Nitrofurantoin (AHD)</t>
  </si>
  <si>
    <t>Furazolidone (AOZ)</t>
  </si>
  <si>
    <t>Furaltadone (AMOZ)</t>
  </si>
  <si>
    <t>H21.40</t>
  </si>
  <si>
    <t>11.1</t>
  </si>
  <si>
    <t>11.2</t>
  </si>
  <si>
    <t>Aldrin</t>
  </si>
  <si>
    <t>Alpha BHC</t>
  </si>
  <si>
    <t>Beeta BHC</t>
  </si>
  <si>
    <t>Delta BHC</t>
  </si>
  <si>
    <t>Gama BHC</t>
  </si>
  <si>
    <t>Chlordane (Cis)</t>
  </si>
  <si>
    <t>Chlordane (Trans)</t>
  </si>
  <si>
    <t>DDD (2,4')</t>
  </si>
  <si>
    <t>DDD (4,4')</t>
  </si>
  <si>
    <t>DDE (2,4')</t>
  </si>
  <si>
    <t>DDE (4,4')</t>
  </si>
  <si>
    <t>DDT (2,4')</t>
  </si>
  <si>
    <t>DDT (4,4')</t>
  </si>
  <si>
    <t>Dicofol</t>
  </si>
  <si>
    <t>Dieldrin</t>
  </si>
  <si>
    <t>Endosulfan</t>
  </si>
  <si>
    <t>Endosulfan-Sulphate</t>
  </si>
  <si>
    <t>Endrin</t>
  </si>
  <si>
    <t>Heptachlor</t>
  </si>
  <si>
    <t>Heptachlor epoxide</t>
  </si>
  <si>
    <t>Hexachlorobenzene</t>
  </si>
  <si>
    <t>Iso drin</t>
  </si>
  <si>
    <t>Methoxychlor</t>
  </si>
  <si>
    <t>Quintozene</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</si>
  <si>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</si>
  <si>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</si>
  <si>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</si>
  <si>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</si>
  <si>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</si>
  <si>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</si>
  <si>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</si>
  <si>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</si>
  <si>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</si>
  <si>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</si>
  <si>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</si>
  <si>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</si>
  <si>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</si>
  <si>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</si>
  <si>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</si>
  <si>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</si>
  <si>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</si>
  <si>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</si>
  <si>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</si>
  <si>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</si>
  <si>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</si>
  <si>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</si>
  <si>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Sữa nước</t>
  </si>
  <si>
    <t>H21.41</t>
  </si>
  <si>
    <t>12.1</t>
  </si>
  <si>
    <t>12.2</t>
  </si>
  <si>
    <t>12.3</t>
  </si>
  <si>
    <t>Chất khô</t>
  </si>
  <si>
    <t>Thức ăn chăn nuôi/ Nguyên liệu sản xuất thức ăn chăn nuôi</t>
  </si>
  <si>
    <t>13.1</t>
  </si>
  <si>
    <t>13.2</t>
  </si>
  <si>
    <t>13.3</t>
  </si>
  <si>
    <t>13.4</t>
  </si>
  <si>
    <t>Cadimi (Cd)</t>
  </si>
  <si>
    <t>Arsen (As)</t>
  </si>
  <si>
    <t>Thủy ngân (Hg)</t>
  </si>
  <si>
    <t>H21.42</t>
  </si>
  <si>
    <t>H21.43</t>
  </si>
  <si>
    <t>Bao bì nhựa tiếp xúc thực phẩm/ Bao bì nhựa tiếp xúc thực phẩm</t>
  </si>
  <si>
    <t>14.1</t>
  </si>
  <si>
    <t>14.2</t>
  </si>
  <si>
    <t>14.3</t>
  </si>
  <si>
    <t>14.4</t>
  </si>
  <si>
    <t>Thôi nhiễm cặn khô trong dung dịch ngâm thôi:</t>
  </si>
  <si>
    <t>Ethanol 20 %</t>
  </si>
  <si>
    <t>Acid acetic 4 %</t>
  </si>
  <si>
    <t>Heptan</t>
  </si>
  <si>
    <t>2,500,000/2 chỉ tiêu đầu, chỉ tiêu thứ 3 thu 200,000/chỉ tiêu</t>
  </si>
  <si>
    <t>Trước ngày 15/8/2021</t>
  </si>
  <si>
    <t>Các chất chuyển hóa của Nitrofuran:</t>
  </si>
  <si>
    <t>Kháng sinh nhóm Quinolones và Fluoroquinolones trong thủy sản:</t>
  </si>
  <si>
    <r>
      <rPr>
        <b/>
        <sz val="12.5"/>
        <color indexed="8"/>
        <rFont val="Times New Roman"/>
        <family val="1"/>
      </rPr>
      <t>HCBVTV Nhóm Clo hữu cơ:</t>
    </r>
    <r>
      <rPr>
        <sz val="12.5"/>
        <color indexed="8"/>
        <rFont val="Times New Roman"/>
        <family val="1"/>
      </rPr>
      <t xml:space="preserve">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</si>
</sst>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92">
    <font>
      <sz val="11"/>
      <color theme="1"/>
      <name val="Calibri"/>
      <family val="2"/>
    </font>
    <font>
      <sz val="11"/>
      <color indexed="8"/>
      <name val="Calibri"/>
      <family val="2"/>
    </font>
    <font>
      <u val="single"/>
      <sz val="11"/>
      <color indexed="12"/>
      <name val="Arial"/>
      <family val="2"/>
    </font>
    <font>
      <sz val="11.5"/>
      <color indexed="8"/>
      <name val="Times New Roman"/>
      <family val="1"/>
    </font>
    <font>
      <sz val="12"/>
      <color indexed="8"/>
      <name val="Times New Roman"/>
      <family val="1"/>
    </font>
    <font>
      <b/>
      <sz val="14"/>
      <color indexed="8"/>
      <name val="Times New Roman"/>
      <family val="1"/>
    </font>
    <font>
      <sz val="13"/>
      <color indexed="8"/>
      <name val="Times New Roman"/>
      <family val="1"/>
    </font>
    <font>
      <b/>
      <sz val="13"/>
      <color indexed="8"/>
      <name val="Times New Roman"/>
      <family val="1"/>
    </font>
    <font>
      <b/>
      <sz val="12"/>
      <color indexed="8"/>
      <name val="Times New Roman"/>
      <family val="1"/>
    </font>
    <font>
      <i/>
      <sz val="11"/>
      <color indexed="12"/>
      <name val="Times New Roman"/>
      <family val="1"/>
    </font>
    <font>
      <i/>
      <sz val="12"/>
      <color indexed="8"/>
      <name val="Times New Roman"/>
      <family val="1"/>
    </font>
    <font>
      <b/>
      <sz val="12"/>
      <color indexed="10"/>
      <name val="Times New Roman"/>
      <family val="1"/>
    </font>
    <font>
      <b/>
      <sz val="15"/>
      <color indexed="8"/>
      <name val="Times New Roman"/>
      <family val="1"/>
    </font>
    <font>
      <b/>
      <sz val="11.5"/>
      <color indexed="8"/>
      <name val="Times New Roman"/>
      <family val="1"/>
    </font>
    <font>
      <b/>
      <i/>
      <sz val="12"/>
      <color indexed="8"/>
      <name val="Times New Roman"/>
      <family val="1"/>
    </font>
    <font>
      <sz val="11"/>
      <color indexed="8"/>
      <name val="Times New Roman"/>
      <family val="1"/>
    </font>
    <font>
      <sz val="13"/>
      <color indexed="10"/>
      <name val="Times New Roman"/>
      <family val="1"/>
    </font>
    <font>
      <b/>
      <sz val="13"/>
      <color indexed="10"/>
      <name val="Times New Roman"/>
      <family val="1"/>
    </font>
    <font>
      <b/>
      <i/>
      <u val="single"/>
      <sz val="12"/>
      <color indexed="10"/>
      <name val="Times New Roman"/>
      <family val="1"/>
    </font>
    <font>
      <b/>
      <i/>
      <sz val="12"/>
      <color indexed="10"/>
      <name val="Times New Roman"/>
      <family val="1"/>
    </font>
    <font>
      <sz val="12"/>
      <color indexed="10"/>
      <name val="Times New Roman"/>
      <family val="1"/>
    </font>
    <font>
      <sz val="12"/>
      <color indexed="8"/>
      <name val="Calibri"/>
      <family val="2"/>
    </font>
    <font>
      <sz val="12.5"/>
      <color indexed="8"/>
      <name val="Times New Roman"/>
      <family val="1"/>
    </font>
    <font>
      <b/>
      <sz val="12.5"/>
      <color indexed="8"/>
      <name val="Times New Roman"/>
      <family val="1"/>
    </font>
    <font>
      <sz val="8"/>
      <name val="Calibri"/>
      <family val="2"/>
    </font>
    <font>
      <sz val="12.5"/>
      <color indexed="9"/>
      <name val="Times New Roman"/>
      <family val="1"/>
    </font>
    <font>
      <sz val="12.5"/>
      <name val="Times New Roman"/>
      <family val="1"/>
    </font>
    <font>
      <b/>
      <sz val="13"/>
      <color indexed="30"/>
      <name val="Times New Roman"/>
      <family val="1"/>
    </font>
    <font>
      <b/>
      <sz val="13"/>
      <color indexed="36"/>
      <name val="Times New Roman"/>
      <family val="1"/>
    </font>
    <font>
      <b/>
      <sz val="14"/>
      <name val="Times New Roman"/>
      <family val="1"/>
    </font>
    <font>
      <vertAlign val="superscript"/>
      <sz val="12.5"/>
      <color indexed="8"/>
      <name val="Times New Roman"/>
      <family val="1"/>
    </font>
    <font>
      <sz val="13"/>
      <name val="Times New Roman"/>
      <family val="1"/>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3"/>
      <color theme="1"/>
      <name val="Times New Roman"/>
      <family val="1"/>
    </font>
    <font>
      <sz val="12"/>
      <color theme="1"/>
      <name val="Times New Roman"/>
      <family val="1"/>
    </font>
    <font>
      <b/>
      <sz val="13"/>
      <color theme="1"/>
      <name val="Times New Roman"/>
      <family val="1"/>
    </font>
    <font>
      <sz val="13"/>
      <color rgb="FFFF0000"/>
      <name val="Times New Roman"/>
      <family val="1"/>
    </font>
    <font>
      <b/>
      <sz val="12.5"/>
      <color theme="1"/>
      <name val="Times New Roman"/>
      <family val="1"/>
    </font>
    <font>
      <sz val="12.5"/>
      <color theme="0"/>
      <name val="Times New Roman"/>
      <family val="1"/>
    </font>
    <font>
      <sz val="12.5"/>
      <color theme="1"/>
      <name val="Times New Roman"/>
      <family val="1"/>
    </font>
    <font>
      <sz val="12.5"/>
      <color rgb="FF000000"/>
      <name val="Times New Roman"/>
      <family val="1"/>
    </font>
    <font>
      <sz val="13"/>
      <color rgb="FF000000"/>
      <name val="Times New Roman"/>
      <family val="1"/>
    </font>
    <font>
      <b/>
      <sz val="13"/>
      <color rgb="FF000000"/>
      <name val="Times New Roman"/>
      <family val="1"/>
    </font>
    <font>
      <sz val="11.5"/>
      <color theme="1"/>
      <name val="Times New Roman"/>
      <family val="1"/>
    </font>
    <font>
      <b/>
      <sz val="11.5"/>
      <color theme="1"/>
      <name val="Times New Roman"/>
      <family val="1"/>
    </font>
    <font>
      <sz val="11"/>
      <color theme="1"/>
      <name val="Times New Roman"/>
      <family val="1"/>
    </font>
    <font>
      <i/>
      <sz val="11"/>
      <color theme="10"/>
      <name val="Times New Roman"/>
      <family val="1"/>
    </font>
    <font>
      <b/>
      <i/>
      <sz val="12"/>
      <color theme="1"/>
      <name val="Times New Roman"/>
      <family val="1"/>
    </font>
    <font>
      <b/>
      <sz val="12"/>
      <color rgb="FFFF0000"/>
      <name val="Times New Roman"/>
      <family val="1"/>
    </font>
    <font>
      <b/>
      <i/>
      <sz val="12"/>
      <color rgb="FFFF0000"/>
      <name val="Times New Roman"/>
      <family val="1"/>
    </font>
    <font>
      <b/>
      <sz val="13"/>
      <color rgb="FF0070C0"/>
      <name val="Times New Roman"/>
      <family val="1"/>
    </font>
    <font>
      <b/>
      <sz val="13"/>
      <color rgb="FF7030A0"/>
      <name val="Times New Roman"/>
      <family val="1"/>
    </font>
    <font>
      <i/>
      <sz val="12"/>
      <color theme="1"/>
      <name val="Times New Roman"/>
      <family val="1"/>
    </font>
    <font>
      <b/>
      <sz val="15"/>
      <color theme="1"/>
      <name val="Times New Roman"/>
      <family val="1"/>
    </font>
    <font>
      <b/>
      <sz val="14"/>
      <color theme="1"/>
      <name val="Times New Roman"/>
      <family val="1"/>
    </font>
    <font>
      <sz val="12"/>
      <color theme="1"/>
      <name val="Calibri"/>
      <family val="2"/>
    </font>
    <font>
      <sz val="12"/>
      <color rgb="FFFF0000"/>
      <name val="Times New Roman"/>
      <family val="1"/>
    </font>
    <font>
      <b/>
      <sz val="13"/>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EBE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right style="thin"/>
      <top style="thin"/>
      <bottom style="thin"/>
    </border>
    <border>
      <left style="thin"/>
      <right/>
      <top style="thin"/>
      <bottom/>
    </border>
    <border>
      <left style="thin"/>
      <right/>
      <top style="thin"/>
      <bottom style="thin"/>
    </border>
    <border>
      <left/>
      <right/>
      <top style="thin"/>
      <bottom style="thin"/>
    </border>
    <border>
      <left/>
      <right/>
      <top/>
      <bottom style="thin"/>
    </border>
    <border>
      <left/>
      <right style="thin"/>
      <top/>
      <bottom style="thin"/>
    </border>
    <border>
      <left/>
      <right/>
      <top style="thin"/>
      <bottom/>
    </border>
    <border>
      <left style="thin"/>
      <right/>
      <top/>
      <bottom style="thin"/>
    </border>
    <border>
      <left/>
      <right style="thin"/>
      <top/>
      <bottom/>
    </border>
    <border>
      <left style="thin"/>
      <right/>
      <top/>
      <bottom/>
    </border>
    <border>
      <left style="thin"/>
      <right style="thin"/>
      <top style="thin"/>
      <bottom/>
    </border>
    <border>
      <left style="thin"/>
      <right style="thin"/>
      <top/>
      <bottom/>
    </border>
    <border>
      <left style="thin"/>
      <right style="thin"/>
      <top/>
      <bottom style="thin"/>
    </border>
    <border>
      <left/>
      <right/>
      <top style="medium">
        <color theme="0"/>
      </top>
      <bottom/>
    </border>
    <border>
      <left/>
      <right/>
      <top/>
      <bottom style="medium">
        <color theme="0"/>
      </bottom>
    </border>
    <border>
      <left/>
      <right style="medium">
        <color theme="0"/>
      </right>
      <top/>
      <bottom style="medium">
        <color theme="0"/>
      </bottom>
    </border>
    <border>
      <left style="medium">
        <color theme="0"/>
      </left>
      <right/>
      <top/>
      <bottom/>
    </border>
    <border>
      <left style="medium">
        <color theme="0"/>
      </left>
      <right/>
      <top/>
      <bottom style="medium">
        <color theme="0"/>
      </bottom>
    </border>
    <border>
      <left/>
      <right style="medium">
        <color theme="0"/>
      </right>
      <top/>
      <bottom/>
    </border>
    <border>
      <left style="medium">
        <color theme="0"/>
      </left>
      <right/>
      <top style="medium">
        <color theme="0"/>
      </top>
      <bottom style="medium">
        <color theme="0"/>
      </bottom>
    </border>
    <border>
      <left/>
      <right/>
      <top style="medium">
        <color theme="0"/>
      </top>
      <bottom style="medium">
        <color theme="0"/>
      </bottom>
    </border>
    <border>
      <left/>
      <right style="medium">
        <color theme="0"/>
      </right>
      <top style="medium">
        <color theme="0"/>
      </top>
      <bottom style="medium">
        <color theme="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96">
    <xf numFmtId="0" fontId="0" fillId="0" borderId="0" xfId="0" applyFont="1" applyAlignment="1">
      <alignment/>
    </xf>
    <xf numFmtId="0" fontId="66" fillId="0" borderId="0" xfId="0" applyFont="1" applyAlignment="1" applyProtection="1">
      <alignment horizontal="center" vertical="center" wrapText="1"/>
      <protection/>
    </xf>
    <xf numFmtId="0" fontId="67" fillId="0" borderId="0" xfId="0" applyFont="1" applyAlignment="1" applyProtection="1">
      <alignment horizontal="center" vertical="center" wrapText="1"/>
      <protection/>
    </xf>
    <xf numFmtId="0" fontId="68" fillId="0" borderId="0" xfId="0" applyFont="1" applyAlignment="1" applyProtection="1">
      <alignment vertical="center" wrapText="1"/>
      <protection/>
    </xf>
    <xf numFmtId="0" fontId="69" fillId="0" borderId="0" xfId="0" applyFont="1" applyAlignment="1" applyProtection="1">
      <alignment horizontal="center" vertical="center" wrapText="1"/>
      <protection/>
    </xf>
    <xf numFmtId="0" fontId="68" fillId="0" borderId="0" xfId="0" applyFont="1" applyAlignment="1" applyProtection="1" quotePrefix="1">
      <alignment horizontal="center" vertical="center" wrapText="1"/>
      <protection/>
    </xf>
    <xf numFmtId="0" fontId="68" fillId="0" borderId="0" xfId="0" applyFont="1" applyAlignment="1" applyProtection="1" quotePrefix="1">
      <alignment horizontal="center" vertical="top" wrapText="1"/>
      <protection/>
    </xf>
    <xf numFmtId="0" fontId="68" fillId="0" borderId="0" xfId="0" applyFont="1" applyAlignment="1" applyProtection="1">
      <alignment horizontal="center" vertical="center" wrapText="1"/>
      <protection/>
    </xf>
    <xf numFmtId="0" fontId="68" fillId="0" borderId="0" xfId="0" applyFont="1" applyAlignment="1" applyProtection="1">
      <alignment horizontal="center" vertical="center" wrapText="1"/>
      <protection locked="0"/>
    </xf>
    <xf numFmtId="0" fontId="67" fillId="0" borderId="0" xfId="0" applyFont="1" applyAlignment="1" applyProtection="1">
      <alignment horizontal="center" vertical="center" wrapText="1"/>
      <protection locked="0"/>
    </xf>
    <xf numFmtId="0" fontId="70" fillId="0" borderId="0" xfId="0" applyFont="1" applyAlignment="1" applyProtection="1">
      <alignment horizontal="center" vertical="center" wrapText="1"/>
      <protection/>
    </xf>
    <xf numFmtId="0" fontId="71" fillId="0" borderId="10" xfId="0" applyFont="1" applyBorder="1" applyAlignment="1" applyProtection="1">
      <alignment horizontal="center" vertical="center" wrapText="1"/>
      <protection/>
    </xf>
    <xf numFmtId="0" fontId="72" fillId="0" borderId="11" xfId="0" applyFont="1" applyFill="1" applyBorder="1" applyAlignment="1" applyProtection="1">
      <alignment vertical="center" wrapText="1"/>
      <protection locked="0"/>
    </xf>
    <xf numFmtId="0" fontId="72" fillId="0" borderId="12" xfId="0" applyFont="1" applyFill="1" applyBorder="1" applyAlignment="1" applyProtection="1">
      <alignment vertical="center" wrapText="1"/>
      <protection locked="0"/>
    </xf>
    <xf numFmtId="0" fontId="73" fillId="0" borderId="13" xfId="0" applyFont="1" applyBorder="1" applyAlignment="1" applyProtection="1" quotePrefix="1">
      <alignment horizontal="center" vertical="center" wrapText="1"/>
      <protection/>
    </xf>
    <xf numFmtId="0" fontId="73" fillId="0" borderId="14" xfId="0" applyFont="1" applyBorder="1" applyAlignment="1" applyProtection="1" quotePrefix="1">
      <alignment horizontal="center" vertical="center" wrapText="1"/>
      <protection/>
    </xf>
    <xf numFmtId="0" fontId="74" fillId="0" borderId="10" xfId="0" applyFont="1" applyBorder="1" applyAlignment="1" applyProtection="1" quotePrefix="1">
      <alignment horizontal="center" vertical="center" wrapText="1"/>
      <protection/>
    </xf>
    <xf numFmtId="0" fontId="73" fillId="0" borderId="10" xfId="0" applyFont="1" applyBorder="1" applyAlignment="1" applyProtection="1">
      <alignment horizontal="center" vertical="center" wrapText="1"/>
      <protection/>
    </xf>
    <xf numFmtId="0" fontId="72" fillId="0" borderId="15" xfId="0" applyFont="1" applyFill="1" applyBorder="1" applyAlignment="1" applyProtection="1">
      <alignment vertical="center" wrapText="1"/>
      <protection locked="0"/>
    </xf>
    <xf numFmtId="164" fontId="73" fillId="0" borderId="10" xfId="42" applyNumberFormat="1" applyFont="1" applyFill="1" applyBorder="1" applyAlignment="1" applyProtection="1">
      <alignment horizontal="center" vertical="center" wrapText="1"/>
      <protection/>
    </xf>
    <xf numFmtId="0" fontId="73" fillId="0" borderId="15" xfId="0" applyFont="1" applyBorder="1" applyAlignment="1" applyProtection="1" quotePrefix="1">
      <alignment horizontal="left" vertical="center" wrapText="1"/>
      <protection/>
    </xf>
    <xf numFmtId="0" fontId="69" fillId="0" borderId="0" xfId="0" applyFont="1" applyAlignment="1">
      <alignment horizontal="center" vertical="center" wrapText="1"/>
    </xf>
    <xf numFmtId="0" fontId="68" fillId="0" borderId="0" xfId="0" applyFont="1" applyAlignment="1">
      <alignment vertical="center" wrapText="1"/>
    </xf>
    <xf numFmtId="0" fontId="68" fillId="0" borderId="0" xfId="0" applyFont="1" applyAlignment="1">
      <alignment horizontal="right" vertical="center" wrapText="1"/>
    </xf>
    <xf numFmtId="0" fontId="73" fillId="0" borderId="15" xfId="0" applyFont="1" applyBorder="1" applyAlignment="1" applyProtection="1" quotePrefix="1">
      <alignment vertical="center" wrapText="1"/>
      <protection/>
    </xf>
    <xf numFmtId="0" fontId="72" fillId="0" borderId="16" xfId="0" applyFont="1" applyFill="1" applyBorder="1" applyAlignment="1" applyProtection="1">
      <alignment vertical="center" wrapText="1"/>
      <protection locked="0"/>
    </xf>
    <xf numFmtId="0" fontId="72" fillId="0" borderId="17" xfId="0" applyFont="1" applyFill="1" applyBorder="1" applyAlignment="1" applyProtection="1">
      <alignment vertical="center" wrapText="1"/>
      <protection locked="0"/>
    </xf>
    <xf numFmtId="0" fontId="73" fillId="0" borderId="16" xfId="0" applyFont="1" applyBorder="1" applyAlignment="1" applyProtection="1" quotePrefix="1">
      <alignment horizontal="left" vertical="center" wrapText="1"/>
      <protection/>
    </xf>
    <xf numFmtId="0" fontId="73" fillId="0" borderId="15" xfId="0" applyFont="1" applyBorder="1" applyAlignment="1" applyProtection="1" quotePrefix="1">
      <alignment horizontal="left" vertical="center" wrapText="1"/>
      <protection/>
    </xf>
    <xf numFmtId="0" fontId="73" fillId="0" borderId="16" xfId="0" applyFont="1" applyBorder="1" applyAlignment="1" applyProtection="1" quotePrefix="1">
      <alignment horizontal="left" vertical="center" wrapText="1"/>
      <protection/>
    </xf>
    <xf numFmtId="0" fontId="26" fillId="0" borderId="18" xfId="0" applyFont="1" applyFill="1" applyBorder="1" applyAlignment="1" applyProtection="1">
      <alignment horizontal="left" vertical="center" wrapText="1"/>
      <protection/>
    </xf>
    <xf numFmtId="0" fontId="72" fillId="0" borderId="18" xfId="0" applyFont="1" applyFill="1" applyBorder="1" applyAlignment="1" applyProtection="1">
      <alignment horizontal="left" vertical="center" wrapText="1"/>
      <protection/>
    </xf>
    <xf numFmtId="0" fontId="26" fillId="0" borderId="10" xfId="0" applyFont="1" applyFill="1" applyBorder="1" applyAlignment="1" applyProtection="1">
      <alignment horizontal="center" vertical="center" wrapText="1"/>
      <protection/>
    </xf>
    <xf numFmtId="0" fontId="72" fillId="0" borderId="15" xfId="0" applyFont="1" applyFill="1" applyBorder="1" applyAlignment="1" applyProtection="1">
      <alignment horizontal="left" vertical="center" wrapText="1"/>
      <protection/>
    </xf>
    <xf numFmtId="164" fontId="26" fillId="0" borderId="10" xfId="42" applyNumberFormat="1" applyFont="1" applyFill="1" applyBorder="1" applyAlignment="1" applyProtection="1">
      <alignment horizontal="center" vertical="center" wrapText="1"/>
      <protection/>
    </xf>
    <xf numFmtId="0" fontId="73" fillId="0" borderId="19" xfId="0" applyFont="1" applyBorder="1" applyAlignment="1" applyProtection="1" quotePrefix="1">
      <alignment horizontal="center" vertical="center" wrapText="1"/>
      <protection/>
    </xf>
    <xf numFmtId="0" fontId="68" fillId="0" borderId="19" xfId="0" applyFont="1" applyBorder="1" applyAlignment="1" applyProtection="1" quotePrefix="1">
      <alignment horizontal="center" vertical="center" wrapText="1"/>
      <protection/>
    </xf>
    <xf numFmtId="0" fontId="72" fillId="0" borderId="20" xfId="0" applyFont="1" applyFill="1" applyBorder="1" applyAlignment="1" applyProtection="1">
      <alignment vertical="center" wrapText="1"/>
      <protection locked="0"/>
    </xf>
    <xf numFmtId="0" fontId="31" fillId="0" borderId="15" xfId="0" applyFont="1" applyBorder="1" applyAlignment="1">
      <alignment horizontal="left" vertical="center" wrapText="1"/>
    </xf>
    <xf numFmtId="0" fontId="73" fillId="0" borderId="16" xfId="0" applyFont="1" applyBorder="1" applyAlignment="1" applyProtection="1">
      <alignment horizontal="left" vertical="center" wrapText="1"/>
      <protection/>
    </xf>
    <xf numFmtId="0" fontId="73" fillId="0" borderId="15" xfId="0" applyFont="1" applyBorder="1" applyAlignment="1" applyProtection="1">
      <alignment horizontal="left" vertical="center" wrapText="1"/>
      <protection/>
    </xf>
    <xf numFmtId="0" fontId="32" fillId="0" borderId="16" xfId="0" applyFont="1" applyBorder="1" applyAlignment="1">
      <alignment horizontal="left" vertical="center" wrapText="1"/>
    </xf>
    <xf numFmtId="3" fontId="26" fillId="0" borderId="13" xfId="42" applyNumberFormat="1" applyFont="1" applyFill="1" applyBorder="1" applyAlignment="1" applyProtection="1">
      <alignment horizontal="center" vertical="center" wrapText="1"/>
      <protection/>
    </xf>
    <xf numFmtId="3" fontId="26" fillId="0" borderId="18" xfId="42" applyNumberFormat="1" applyFont="1" applyFill="1" applyBorder="1" applyAlignment="1" applyProtection="1">
      <alignment horizontal="center" vertical="center" wrapText="1"/>
      <protection/>
    </xf>
    <xf numFmtId="3" fontId="26" fillId="0" borderId="11" xfId="42" applyNumberFormat="1" applyFont="1" applyFill="1" applyBorder="1" applyAlignment="1" applyProtection="1">
      <alignment horizontal="center" vertical="center" wrapText="1"/>
      <protection/>
    </xf>
    <xf numFmtId="3" fontId="26" fillId="0" borderId="21" xfId="42" applyNumberFormat="1" applyFont="1" applyFill="1" applyBorder="1" applyAlignment="1" applyProtection="1">
      <alignment horizontal="center" vertical="center" wrapText="1"/>
      <protection/>
    </xf>
    <xf numFmtId="3" fontId="26" fillId="0" borderId="0" xfId="42" applyNumberFormat="1" applyFont="1" applyFill="1" applyBorder="1" applyAlignment="1" applyProtection="1">
      <alignment horizontal="center" vertical="center" wrapText="1"/>
      <protection/>
    </xf>
    <xf numFmtId="3" fontId="26" fillId="0" borderId="20" xfId="42" applyNumberFormat="1" applyFont="1" applyFill="1" applyBorder="1" applyAlignment="1" applyProtection="1">
      <alignment horizontal="center" vertical="center" wrapText="1"/>
      <protection/>
    </xf>
    <xf numFmtId="3" fontId="26" fillId="0" borderId="19" xfId="42" applyNumberFormat="1" applyFont="1" applyFill="1" applyBorder="1" applyAlignment="1" applyProtection="1">
      <alignment horizontal="center" vertical="center" wrapText="1"/>
      <protection/>
    </xf>
    <xf numFmtId="3" fontId="26" fillId="0" borderId="16" xfId="42" applyNumberFormat="1" applyFont="1" applyFill="1" applyBorder="1" applyAlignment="1" applyProtection="1">
      <alignment horizontal="center" vertical="center" wrapText="1"/>
      <protection/>
    </xf>
    <xf numFmtId="3" fontId="26" fillId="0" borderId="17" xfId="42" applyNumberFormat="1" applyFont="1" applyFill="1" applyBorder="1" applyAlignment="1" applyProtection="1">
      <alignment horizontal="center" vertical="center" wrapText="1"/>
      <protection/>
    </xf>
    <xf numFmtId="0" fontId="74" fillId="0" borderId="22" xfId="0" applyFont="1" applyBorder="1" applyAlignment="1" applyProtection="1" quotePrefix="1">
      <alignment horizontal="center" vertical="center" wrapText="1"/>
      <protection/>
    </xf>
    <xf numFmtId="0" fontId="74" fillId="0" borderId="23" xfId="0" applyFont="1" applyBorder="1" applyAlignment="1" applyProtection="1" quotePrefix="1">
      <alignment horizontal="center" vertical="center" wrapText="1"/>
      <protection/>
    </xf>
    <xf numFmtId="0" fontId="74" fillId="0" borderId="24" xfId="0" applyFont="1" applyBorder="1" applyAlignment="1" applyProtection="1" quotePrefix="1">
      <alignment horizontal="center" vertical="center" wrapText="1"/>
      <protection/>
    </xf>
    <xf numFmtId="0" fontId="73" fillId="0" borderId="13" xfId="0" applyFont="1" applyBorder="1" applyAlignment="1" applyProtection="1">
      <alignment horizontal="center" vertical="center" wrapText="1"/>
      <protection/>
    </xf>
    <xf numFmtId="0" fontId="73" fillId="0" borderId="18" xfId="0" applyFont="1" applyBorder="1" applyAlignment="1" applyProtection="1">
      <alignment horizontal="center" vertical="center" wrapText="1"/>
      <protection/>
    </xf>
    <xf numFmtId="0" fontId="73" fillId="0" borderId="11" xfId="0" applyFont="1" applyBorder="1" applyAlignment="1" applyProtection="1">
      <alignment horizontal="center" vertical="center" wrapText="1"/>
      <protection/>
    </xf>
    <xf numFmtId="0" fontId="73" fillId="0" borderId="19" xfId="0" applyFont="1" applyBorder="1" applyAlignment="1" applyProtection="1" quotePrefix="1">
      <alignment horizontal="left" vertical="center" wrapText="1"/>
      <protection/>
    </xf>
    <xf numFmtId="0" fontId="73" fillId="0" borderId="16" xfId="0" applyFont="1" applyBorder="1" applyAlignment="1" applyProtection="1" quotePrefix="1">
      <alignment horizontal="left" vertical="center" wrapText="1"/>
      <protection/>
    </xf>
    <xf numFmtId="3" fontId="26" fillId="0" borderId="14" xfId="42" applyNumberFormat="1" applyFont="1" applyFill="1" applyBorder="1" applyAlignment="1" applyProtection="1">
      <alignment horizontal="center" vertical="center" wrapText="1"/>
      <protection/>
    </xf>
    <xf numFmtId="0" fontId="26" fillId="0" borderId="15" xfId="42" applyNumberFormat="1" applyFont="1" applyFill="1" applyBorder="1" applyAlignment="1" applyProtection="1">
      <alignment horizontal="center" vertical="center" wrapText="1"/>
      <protection/>
    </xf>
    <xf numFmtId="0" fontId="26" fillId="0" borderId="12" xfId="42" applyNumberFormat="1" applyFont="1" applyFill="1" applyBorder="1" applyAlignment="1" applyProtection="1">
      <alignment horizontal="center" vertical="center" wrapText="1"/>
      <protection/>
    </xf>
    <xf numFmtId="0" fontId="73" fillId="0" borderId="22" xfId="0" applyFont="1" applyBorder="1" applyAlignment="1" applyProtection="1">
      <alignment horizontal="center" vertical="center" wrapText="1"/>
      <protection/>
    </xf>
    <xf numFmtId="0" fontId="73" fillId="0" borderId="23" xfId="0" applyFont="1" applyBorder="1" applyAlignment="1" applyProtection="1">
      <alignment horizontal="center" vertical="center" wrapText="1"/>
      <protection/>
    </xf>
    <xf numFmtId="0" fontId="73" fillId="0" borderId="24" xfId="0" applyFont="1" applyBorder="1" applyAlignment="1" applyProtection="1">
      <alignment horizontal="center" vertical="center" wrapText="1"/>
      <protection/>
    </xf>
    <xf numFmtId="0" fontId="71" fillId="0" borderId="13" xfId="0" applyFont="1" applyBorder="1" applyAlignment="1" applyProtection="1">
      <alignment horizontal="center" vertical="center" wrapText="1"/>
      <protection/>
    </xf>
    <xf numFmtId="0" fontId="71" fillId="0" borderId="11" xfId="0" applyFont="1" applyBorder="1" applyAlignment="1" applyProtection="1">
      <alignment horizontal="center" vertical="center" wrapText="1"/>
      <protection/>
    </xf>
    <xf numFmtId="0" fontId="71" fillId="0" borderId="21" xfId="0" applyFont="1" applyBorder="1" applyAlignment="1" applyProtection="1">
      <alignment horizontal="center" vertical="center" wrapText="1"/>
      <protection/>
    </xf>
    <xf numFmtId="0" fontId="71" fillId="0" borderId="20" xfId="0" applyFont="1" applyBorder="1" applyAlignment="1" applyProtection="1">
      <alignment horizontal="center" vertical="center" wrapText="1"/>
      <protection/>
    </xf>
    <xf numFmtId="0" fontId="71" fillId="0" borderId="19" xfId="0" applyFont="1" applyBorder="1" applyAlignment="1" applyProtection="1">
      <alignment horizontal="center" vertical="center" wrapText="1"/>
      <protection/>
    </xf>
    <xf numFmtId="0" fontId="71" fillId="0" borderId="17" xfId="0" applyFont="1" applyBorder="1" applyAlignment="1" applyProtection="1">
      <alignment horizontal="center" vertical="center" wrapText="1"/>
      <protection/>
    </xf>
    <xf numFmtId="0" fontId="71" fillId="0" borderId="14" xfId="0" applyFont="1" applyBorder="1" applyAlignment="1" applyProtection="1" quotePrefix="1">
      <alignment horizontal="center" vertical="center" wrapText="1"/>
      <protection/>
    </xf>
    <xf numFmtId="0" fontId="71" fillId="0" borderId="15" xfId="0" applyFont="1" applyBorder="1" applyAlignment="1" applyProtection="1" quotePrefix="1">
      <alignment horizontal="center" vertical="center" wrapText="1"/>
      <protection/>
    </xf>
    <xf numFmtId="0" fontId="71" fillId="0" borderId="12" xfId="0" applyFont="1" applyBorder="1" applyAlignment="1" applyProtection="1" quotePrefix="1">
      <alignment horizontal="center" vertical="center" wrapText="1"/>
      <protection/>
    </xf>
    <xf numFmtId="0" fontId="75" fillId="0" borderId="13"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21"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17" xfId="0" applyFont="1" applyBorder="1" applyAlignment="1">
      <alignment horizontal="center" vertical="center" wrapText="1"/>
    </xf>
    <xf numFmtId="0" fontId="66" fillId="0" borderId="14" xfId="0" applyFont="1" applyBorder="1" applyAlignment="1" applyProtection="1" quotePrefix="1">
      <alignment horizontal="center" vertical="center" wrapText="1"/>
      <protection/>
    </xf>
    <xf numFmtId="0" fontId="66" fillId="0" borderId="15" xfId="0" applyFont="1" applyBorder="1" applyAlignment="1" applyProtection="1" quotePrefix="1">
      <alignment horizontal="center" vertical="center" wrapText="1"/>
      <protection/>
    </xf>
    <xf numFmtId="0" fontId="66" fillId="0" borderId="12" xfId="0" applyFont="1" applyBorder="1" applyAlignment="1" applyProtection="1" quotePrefix="1">
      <alignment horizontal="center" vertical="center" wrapText="1"/>
      <protection/>
    </xf>
    <xf numFmtId="0" fontId="68" fillId="0" borderId="0" xfId="0" applyFont="1" applyAlignment="1">
      <alignment horizontal="justify" vertical="center" wrapText="1"/>
    </xf>
    <xf numFmtId="0" fontId="68" fillId="0" borderId="0" xfId="0" applyFont="1" applyAlignment="1">
      <alignment horizontal="center" vertical="center" wrapText="1"/>
    </xf>
    <xf numFmtId="0" fontId="68" fillId="0" borderId="0" xfId="0" applyFont="1" applyAlignment="1">
      <alignment horizontal="right" vertical="center" wrapText="1"/>
    </xf>
    <xf numFmtId="0" fontId="26" fillId="0" borderId="13" xfId="0" applyFont="1" applyFill="1" applyBorder="1" applyAlignment="1" applyProtection="1">
      <alignment horizontal="center" vertical="center" wrapText="1"/>
      <protection/>
    </xf>
    <xf numFmtId="0" fontId="26" fillId="0" borderId="18" xfId="0" applyFont="1" applyFill="1" applyBorder="1" applyAlignment="1" applyProtection="1">
      <alignment horizontal="center" vertical="center" wrapText="1"/>
      <protection/>
    </xf>
    <xf numFmtId="0" fontId="26" fillId="0" borderId="11" xfId="0" applyFont="1" applyFill="1" applyBorder="1" applyAlignment="1" applyProtection="1">
      <alignment horizontal="center" vertical="center" wrapText="1"/>
      <protection/>
    </xf>
    <xf numFmtId="0" fontId="26" fillId="0" borderId="21"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26" fillId="0" borderId="20" xfId="0" applyFont="1" applyFill="1" applyBorder="1" applyAlignment="1" applyProtection="1">
      <alignment horizontal="center" vertical="center" wrapText="1"/>
      <protection/>
    </xf>
    <xf numFmtId="0" fontId="26" fillId="0" borderId="19" xfId="0" applyFont="1" applyFill="1" applyBorder="1" applyAlignment="1" applyProtection="1">
      <alignment horizontal="center" vertical="center" wrapText="1"/>
      <protection/>
    </xf>
    <xf numFmtId="0" fontId="26" fillId="0" borderId="16" xfId="0" applyFont="1" applyFill="1" applyBorder="1" applyAlignment="1" applyProtection="1">
      <alignment horizontal="center" vertical="center" wrapText="1"/>
      <protection/>
    </xf>
    <xf numFmtId="0" fontId="26" fillId="0" borderId="17" xfId="0" applyFont="1" applyFill="1" applyBorder="1" applyAlignment="1" applyProtection="1">
      <alignment horizontal="center" vertical="center" wrapText="1"/>
      <protection/>
    </xf>
    <xf numFmtId="164" fontId="26" fillId="0" borderId="22" xfId="42" applyNumberFormat="1" applyFont="1" applyFill="1" applyBorder="1" applyAlignment="1" applyProtection="1">
      <alignment horizontal="center" vertical="center" wrapText="1"/>
      <protection/>
    </xf>
    <xf numFmtId="164" fontId="26" fillId="0" borderId="23" xfId="42" applyNumberFormat="1" applyFont="1" applyFill="1" applyBorder="1" applyAlignment="1" applyProtection="1">
      <alignment horizontal="center" vertical="center" wrapText="1"/>
      <protection/>
    </xf>
    <xf numFmtId="164" fontId="26" fillId="0" borderId="24" xfId="42" applyNumberFormat="1" applyFont="1" applyFill="1" applyBorder="1" applyAlignment="1" applyProtection="1">
      <alignment horizontal="center" vertical="center" wrapText="1"/>
      <protection/>
    </xf>
    <xf numFmtId="0" fontId="73" fillId="0" borderId="14" xfId="0" applyFont="1" applyBorder="1" applyAlignment="1" applyProtection="1" quotePrefix="1">
      <alignment horizontal="left" vertical="center" wrapText="1"/>
      <protection/>
    </xf>
    <xf numFmtId="0" fontId="73" fillId="0" borderId="15" xfId="0" applyFont="1" applyBorder="1" applyAlignment="1" applyProtection="1" quotePrefix="1">
      <alignment horizontal="left" vertical="center" wrapText="1"/>
      <protection/>
    </xf>
    <xf numFmtId="3" fontId="26" fillId="0" borderId="14" xfId="0" applyNumberFormat="1" applyFont="1" applyFill="1" applyBorder="1" applyAlignment="1" applyProtection="1">
      <alignment horizontal="center" vertical="center" wrapText="1"/>
      <protection/>
    </xf>
    <xf numFmtId="0" fontId="26" fillId="0" borderId="15" xfId="0" applyFont="1" applyFill="1" applyBorder="1" applyAlignment="1" applyProtection="1">
      <alignment horizontal="center" vertical="center" wrapText="1"/>
      <protection/>
    </xf>
    <xf numFmtId="0" fontId="26" fillId="0" borderId="12" xfId="0" applyFont="1" applyFill="1" applyBorder="1" applyAlignment="1" applyProtection="1">
      <alignment horizontal="center" vertical="center" wrapText="1"/>
      <protection/>
    </xf>
    <xf numFmtId="0" fontId="76" fillId="0" borderId="13" xfId="0" applyFont="1" applyBorder="1" applyAlignment="1">
      <alignment horizontal="center" vertical="center"/>
    </xf>
    <xf numFmtId="0" fontId="76" fillId="0" borderId="11" xfId="0" applyFont="1" applyBorder="1" applyAlignment="1">
      <alignment horizontal="center" vertical="center"/>
    </xf>
    <xf numFmtId="0" fontId="76" fillId="0" borderId="21" xfId="0" applyFont="1" applyBorder="1" applyAlignment="1">
      <alignment horizontal="center" vertical="center"/>
    </xf>
    <xf numFmtId="0" fontId="76" fillId="0" borderId="20" xfId="0" applyFont="1" applyBorder="1" applyAlignment="1">
      <alignment horizontal="center" vertical="center"/>
    </xf>
    <xf numFmtId="0" fontId="76" fillId="0" borderId="19" xfId="0" applyFont="1" applyBorder="1" applyAlignment="1">
      <alignment horizontal="center" vertical="center"/>
    </xf>
    <xf numFmtId="0" fontId="76" fillId="0" borderId="17" xfId="0" applyFont="1" applyBorder="1" applyAlignment="1">
      <alignment horizontal="center" vertical="center"/>
    </xf>
    <xf numFmtId="0" fontId="71" fillId="0" borderId="14" xfId="0" applyFont="1" applyBorder="1" applyAlignment="1" applyProtection="1" quotePrefix="1">
      <alignment horizontal="left" vertical="center" wrapText="1"/>
      <protection/>
    </xf>
    <xf numFmtId="0" fontId="71" fillId="0" borderId="15" xfId="0" applyFont="1" applyBorder="1" applyAlignment="1" applyProtection="1" quotePrefix="1">
      <alignment horizontal="left" vertical="center" wrapText="1"/>
      <protection/>
    </xf>
    <xf numFmtId="0" fontId="71" fillId="0" borderId="12" xfId="0" applyFont="1" applyBorder="1" applyAlignment="1" applyProtection="1" quotePrefix="1">
      <alignment horizontal="left" vertical="center" wrapText="1"/>
      <protection/>
    </xf>
    <xf numFmtId="0" fontId="26" fillId="0" borderId="22" xfId="0" applyFont="1" applyFill="1" applyBorder="1" applyAlignment="1" applyProtection="1">
      <alignment horizontal="center" vertical="center" wrapText="1"/>
      <protection/>
    </xf>
    <xf numFmtId="0" fontId="26" fillId="0" borderId="23" xfId="0" applyFont="1" applyFill="1" applyBorder="1" applyAlignment="1" applyProtection="1">
      <alignment horizontal="center" vertical="center" wrapText="1"/>
      <protection/>
    </xf>
    <xf numFmtId="0" fontId="26" fillId="0" borderId="24" xfId="0" applyFont="1" applyFill="1" applyBorder="1" applyAlignment="1" applyProtection="1">
      <alignment horizontal="center" vertical="center" wrapText="1"/>
      <protection/>
    </xf>
    <xf numFmtId="0" fontId="68" fillId="0" borderId="0" xfId="0" applyFont="1" applyAlignment="1" applyProtection="1">
      <alignment horizontal="center" vertical="center" wrapText="1"/>
      <protection/>
    </xf>
    <xf numFmtId="49" fontId="68" fillId="0" borderId="0" xfId="0" applyNumberFormat="1" applyFont="1" applyBorder="1" applyAlignment="1" applyProtection="1">
      <alignment horizontal="center" vertical="center" wrapText="1"/>
      <protection locked="0"/>
    </xf>
    <xf numFmtId="0" fontId="69" fillId="0" borderId="0" xfId="0" applyFont="1" applyAlignment="1">
      <alignment horizontal="left" vertical="center" wrapText="1"/>
    </xf>
    <xf numFmtId="49" fontId="68" fillId="0" borderId="25" xfId="0" applyNumberFormat="1" applyFont="1" applyBorder="1" applyAlignment="1" applyProtection="1">
      <alignment horizontal="center" vertical="center" wrapText="1"/>
      <protection locked="0"/>
    </xf>
    <xf numFmtId="0" fontId="68" fillId="0" borderId="0" xfId="0" applyFont="1" applyAlignment="1" applyProtection="1">
      <alignment horizontal="left" vertical="center" wrapText="1"/>
      <protection/>
    </xf>
    <xf numFmtId="0" fontId="77" fillId="0" borderId="0" xfId="0" applyFont="1" applyAlignment="1" applyProtection="1">
      <alignment horizontal="left" vertical="center" wrapText="1"/>
      <protection/>
    </xf>
    <xf numFmtId="49" fontId="68" fillId="0" borderId="26" xfId="0" applyNumberFormat="1" applyFont="1" applyBorder="1" applyAlignment="1" applyProtection="1">
      <alignment horizontal="center" vertical="center" wrapText="1"/>
      <protection locked="0"/>
    </xf>
    <xf numFmtId="49" fontId="78" fillId="0" borderId="0" xfId="0" applyNumberFormat="1" applyFont="1" applyBorder="1" applyAlignment="1" applyProtection="1">
      <alignment horizontal="center" vertical="center" wrapText="1"/>
      <protection locked="0"/>
    </xf>
    <xf numFmtId="0" fontId="68" fillId="33" borderId="0" xfId="0" applyFont="1" applyFill="1" applyBorder="1" applyAlignment="1" applyProtection="1">
      <alignment horizontal="left" vertical="center" wrapText="1"/>
      <protection/>
    </xf>
    <xf numFmtId="49" fontId="79" fillId="0" borderId="0" xfId="0" applyNumberFormat="1" applyFont="1" applyAlignment="1" applyProtection="1">
      <alignment horizontal="center" vertical="center" wrapText="1"/>
      <protection locked="0"/>
    </xf>
    <xf numFmtId="0" fontId="66" fillId="0" borderId="0" xfId="0" applyFont="1" applyAlignment="1" applyProtection="1">
      <alignment horizontal="left" vertical="center" wrapText="1"/>
      <protection/>
    </xf>
    <xf numFmtId="0" fontId="77" fillId="0" borderId="0" xfId="0" applyFont="1" applyAlignment="1" applyProtection="1">
      <alignment horizontal="center" vertical="center" wrapText="1"/>
      <protection/>
    </xf>
    <xf numFmtId="49" fontId="68" fillId="0" borderId="27" xfId="0" applyNumberFormat="1" applyFont="1" applyBorder="1" applyAlignment="1" applyProtection="1">
      <alignment horizontal="center" vertical="center" wrapText="1"/>
      <protection locked="0"/>
    </xf>
    <xf numFmtId="0" fontId="68" fillId="0" borderId="28" xfId="0" applyFont="1" applyBorder="1" applyAlignment="1" applyProtection="1">
      <alignment horizontal="center" vertical="center" wrapText="1"/>
      <protection/>
    </xf>
    <xf numFmtId="0" fontId="68" fillId="0" borderId="29" xfId="0" applyFont="1" applyBorder="1" applyAlignment="1" applyProtection="1">
      <alignment horizontal="center" vertical="center" wrapText="1"/>
      <protection/>
    </xf>
    <xf numFmtId="0" fontId="68" fillId="0" borderId="26" xfId="0" applyFont="1" applyBorder="1" applyAlignment="1" applyProtection="1">
      <alignment horizontal="center" vertical="center" wrapText="1"/>
      <protection/>
    </xf>
    <xf numFmtId="49" fontId="80" fillId="0" borderId="28" xfId="52" applyNumberFormat="1" applyFont="1" applyBorder="1" applyAlignment="1" applyProtection="1">
      <alignment horizontal="center" vertical="center" wrapText="1"/>
      <protection locked="0"/>
    </xf>
    <xf numFmtId="49" fontId="80" fillId="0" borderId="0" xfId="52" applyNumberFormat="1" applyFont="1" applyBorder="1" applyAlignment="1" applyProtection="1">
      <alignment horizontal="center" vertical="center" wrapText="1"/>
      <protection locked="0"/>
    </xf>
    <xf numFmtId="49" fontId="77" fillId="0" borderId="25" xfId="0" applyNumberFormat="1" applyFont="1" applyBorder="1" applyAlignment="1" applyProtection="1">
      <alignment horizontal="center" vertical="center" wrapText="1"/>
      <protection locked="0"/>
    </xf>
    <xf numFmtId="0" fontId="71" fillId="0" borderId="1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14" xfId="0" applyFont="1" applyBorder="1" applyAlignment="1" applyProtection="1">
      <alignment horizontal="center" vertical="center" wrapText="1"/>
      <protection/>
    </xf>
    <xf numFmtId="0" fontId="71" fillId="0" borderId="15" xfId="0" applyFont="1" applyBorder="1" applyAlignment="1" applyProtection="1">
      <alignment horizontal="center" vertical="center" wrapText="1"/>
      <protection/>
    </xf>
    <xf numFmtId="0" fontId="71" fillId="0" borderId="12" xfId="0" applyFont="1" applyBorder="1" applyAlignment="1" applyProtection="1">
      <alignment horizontal="center" vertical="center" wrapText="1"/>
      <protection/>
    </xf>
    <xf numFmtId="0" fontId="68" fillId="0" borderId="16" xfId="0" applyFont="1" applyBorder="1" applyAlignment="1" applyProtection="1">
      <alignment horizontal="center" vertical="center" wrapText="1"/>
      <protection/>
    </xf>
    <xf numFmtId="164" fontId="73" fillId="0" borderId="22" xfId="42" applyNumberFormat="1" applyFont="1" applyFill="1" applyBorder="1" applyAlignment="1" applyProtection="1">
      <alignment horizontal="center" vertical="center" wrapText="1"/>
      <protection/>
    </xf>
    <xf numFmtId="164" fontId="73" fillId="0" borderId="23" xfId="42" applyNumberFormat="1" applyFont="1" applyFill="1" applyBorder="1" applyAlignment="1" applyProtection="1">
      <alignment horizontal="center" vertical="center" wrapText="1"/>
      <protection/>
    </xf>
    <xf numFmtId="164" fontId="73" fillId="0" borderId="24" xfId="42" applyNumberFormat="1" applyFont="1" applyFill="1" applyBorder="1" applyAlignment="1" applyProtection="1">
      <alignment horizontal="center" vertical="center" wrapText="1"/>
      <protection/>
    </xf>
    <xf numFmtId="0" fontId="71" fillId="0" borderId="14" xfId="0" applyFont="1" applyBorder="1" applyAlignment="1" applyProtection="1" quotePrefix="1">
      <alignment horizontal="justify" vertical="center" wrapText="1"/>
      <protection/>
    </xf>
    <xf numFmtId="0" fontId="71" fillId="0" borderId="15" xfId="0" applyFont="1" applyBorder="1" applyAlignment="1" applyProtection="1" quotePrefix="1">
      <alignment horizontal="justify" vertical="center" wrapText="1"/>
      <protection/>
    </xf>
    <xf numFmtId="0" fontId="71" fillId="0" borderId="12" xfId="0" applyFont="1" applyBorder="1" applyAlignment="1" applyProtection="1" quotePrefix="1">
      <alignment horizontal="justify" vertical="center" wrapText="1"/>
      <protection/>
    </xf>
    <xf numFmtId="0" fontId="68" fillId="0" borderId="0" xfId="0" applyFont="1" applyAlignment="1" applyProtection="1">
      <alignment horizontal="center" vertical="center" wrapText="1"/>
      <protection locked="0"/>
    </xf>
    <xf numFmtId="0" fontId="68" fillId="0" borderId="0" xfId="0" applyFont="1" applyAlignment="1" applyProtection="1">
      <alignment horizontal="left" vertical="top" wrapText="1"/>
      <protection/>
    </xf>
    <xf numFmtId="0" fontId="81" fillId="0" borderId="0" xfId="0" applyFont="1" applyAlignment="1" applyProtection="1">
      <alignment horizontal="center" vertical="center" wrapText="1"/>
      <protection locked="0"/>
    </xf>
    <xf numFmtId="0" fontId="68" fillId="0" borderId="0" xfId="0" applyFont="1" applyAlignment="1" applyProtection="1">
      <alignment horizontal="justify" vertical="center" wrapText="1"/>
      <protection/>
    </xf>
    <xf numFmtId="0" fontId="68" fillId="0" borderId="0" xfId="0" applyFont="1" applyAlignment="1" applyProtection="1">
      <alignment horizontal="justify" vertical="top" wrapText="1"/>
      <protection/>
    </xf>
    <xf numFmtId="0" fontId="82" fillId="0" borderId="0" xfId="0" applyFont="1" applyAlignment="1" applyProtection="1">
      <alignment horizontal="justify" vertical="center" wrapText="1"/>
      <protection/>
    </xf>
    <xf numFmtId="0" fontId="69" fillId="0" borderId="0" xfId="0" applyFont="1" applyAlignment="1" applyProtection="1">
      <alignment horizontal="left" vertical="center" wrapText="1"/>
      <protection/>
    </xf>
    <xf numFmtId="0" fontId="83" fillId="0" borderId="0" xfId="0" applyFont="1" applyBorder="1" applyAlignment="1" applyProtection="1">
      <alignment horizontal="center" vertical="center" wrapText="1"/>
      <protection/>
    </xf>
    <xf numFmtId="0" fontId="68" fillId="0" borderId="0" xfId="0" applyFont="1" applyBorder="1" applyAlignment="1" applyProtection="1">
      <alignment horizontal="left" vertical="center" wrapText="1"/>
      <protection/>
    </xf>
    <xf numFmtId="0" fontId="76" fillId="0" borderId="10" xfId="0" applyFont="1" applyFill="1" applyBorder="1" applyAlignment="1" applyProtection="1" quotePrefix="1">
      <alignment horizontal="center" vertical="center" wrapText="1"/>
      <protection/>
    </xf>
    <xf numFmtId="0" fontId="84" fillId="0" borderId="10" xfId="0" applyFont="1" applyFill="1" applyBorder="1" applyAlignment="1" applyProtection="1">
      <alignment horizontal="center" vertical="center" wrapText="1"/>
      <protection/>
    </xf>
    <xf numFmtId="164" fontId="29" fillId="0" borderId="10" xfId="42" applyNumberFormat="1" applyFont="1" applyFill="1" applyBorder="1" applyAlignment="1" applyProtection="1">
      <alignment horizontal="center" vertical="center" wrapText="1"/>
      <protection/>
    </xf>
    <xf numFmtId="0" fontId="76" fillId="0" borderId="14" xfId="0" applyFont="1" applyFill="1" applyBorder="1" applyAlignment="1" applyProtection="1" quotePrefix="1">
      <alignment horizontal="center" vertical="center" wrapText="1"/>
      <protection/>
    </xf>
    <xf numFmtId="0" fontId="76" fillId="0" borderId="15" xfId="0" applyFont="1" applyFill="1" applyBorder="1" applyAlignment="1" applyProtection="1" quotePrefix="1">
      <alignment horizontal="center" vertical="center" wrapText="1"/>
      <protection/>
    </xf>
    <xf numFmtId="0" fontId="76" fillId="0" borderId="12" xfId="0" applyFont="1" applyFill="1" applyBorder="1" applyAlignment="1" applyProtection="1" quotePrefix="1">
      <alignment horizontal="center" vertical="center" wrapText="1"/>
      <protection/>
    </xf>
    <xf numFmtId="0" fontId="85" fillId="0" borderId="10" xfId="0" applyFont="1" applyFill="1" applyBorder="1" applyAlignment="1" applyProtection="1">
      <alignment horizontal="center" vertical="center" wrapText="1"/>
      <protection/>
    </xf>
    <xf numFmtId="0" fontId="86" fillId="0" borderId="0" xfId="0" applyFont="1" applyAlignment="1" applyProtection="1">
      <alignment horizontal="center" vertical="center" wrapText="1"/>
      <protection/>
    </xf>
    <xf numFmtId="0" fontId="68" fillId="0" borderId="14" xfId="0" applyFont="1" applyBorder="1" applyAlignment="1" applyProtection="1">
      <alignment horizontal="left" vertical="center" wrapText="1"/>
      <protection/>
    </xf>
    <xf numFmtId="0" fontId="68" fillId="0" borderId="15" xfId="0" applyFont="1" applyBorder="1" applyAlignment="1" applyProtection="1">
      <alignment horizontal="left" vertical="center" wrapText="1"/>
      <protection/>
    </xf>
    <xf numFmtId="0" fontId="87" fillId="0" borderId="0" xfId="0" applyFont="1" applyAlignment="1" applyProtection="1">
      <alignment horizontal="center" vertical="center" wrapText="1"/>
      <protection/>
    </xf>
    <xf numFmtId="0" fontId="68" fillId="0" borderId="30" xfId="0" applyFont="1" applyBorder="1" applyAlignment="1" applyProtection="1">
      <alignment horizontal="left" vertical="center" wrapText="1"/>
      <protection/>
    </xf>
    <xf numFmtId="49" fontId="68" fillId="0" borderId="31" xfId="0" applyNumberFormat="1" applyFont="1" applyBorder="1" applyAlignment="1" applyProtection="1">
      <alignment horizontal="center" vertical="center" wrapText="1"/>
      <protection locked="0"/>
    </xf>
    <xf numFmtId="49" fontId="68" fillId="0" borderId="32" xfId="0" applyNumberFormat="1" applyFont="1" applyBorder="1" applyAlignment="1" applyProtection="1">
      <alignment horizontal="center" vertical="center" wrapText="1"/>
      <protection locked="0"/>
    </xf>
    <xf numFmtId="0" fontId="88" fillId="0" borderId="0" xfId="0" applyFont="1" applyAlignment="1" applyProtection="1">
      <alignment horizontal="center" vertical="center" wrapText="1"/>
      <protection/>
    </xf>
    <xf numFmtId="49" fontId="89" fillId="0" borderId="31" xfId="0" applyNumberFormat="1" applyFont="1" applyBorder="1" applyAlignment="1" applyProtection="1">
      <alignment horizontal="center" vertical="center" wrapText="1"/>
      <protection locked="0"/>
    </xf>
    <xf numFmtId="0" fontId="71" fillId="0" borderId="0" xfId="0" applyFont="1" applyBorder="1" applyAlignment="1" applyProtection="1">
      <alignment horizontal="center" vertical="center" wrapText="1"/>
      <protection/>
    </xf>
    <xf numFmtId="0" fontId="71" fillId="0" borderId="16" xfId="0" applyFont="1" applyBorder="1" applyAlignment="1" applyProtection="1">
      <alignment horizontal="center" vertical="center" wrapText="1"/>
      <protection/>
    </xf>
    <xf numFmtId="49" fontId="77" fillId="0" borderId="0" xfId="0" applyNumberFormat="1" applyFont="1" applyBorder="1" applyAlignment="1" applyProtection="1">
      <alignment horizontal="center" vertical="center" wrapText="1"/>
      <protection locked="0"/>
    </xf>
    <xf numFmtId="49" fontId="79" fillId="0" borderId="0" xfId="0" applyNumberFormat="1" applyFont="1" applyAlignment="1" applyProtection="1">
      <alignment horizontal="justify" vertical="center" wrapText="1"/>
      <protection locked="0"/>
    </xf>
    <xf numFmtId="0" fontId="90" fillId="0" borderId="0" xfId="0" applyFont="1" applyBorder="1" applyAlignment="1" applyProtection="1">
      <alignment horizontal="center" vertical="center" wrapText="1"/>
      <protection/>
    </xf>
    <xf numFmtId="0" fontId="90" fillId="0" borderId="30" xfId="0" applyFont="1" applyBorder="1" applyAlignment="1" applyProtection="1">
      <alignment horizontal="center" vertical="center" wrapText="1"/>
      <protection/>
    </xf>
    <xf numFmtId="49" fontId="80" fillId="0" borderId="31" xfId="52" applyNumberFormat="1" applyFont="1" applyBorder="1" applyAlignment="1" applyProtection="1">
      <alignment horizontal="center" vertical="center" wrapText="1"/>
      <protection locked="0"/>
    </xf>
    <xf numFmtId="49" fontId="80" fillId="0" borderId="32" xfId="52" applyNumberFormat="1" applyFont="1" applyBorder="1" applyAlignment="1" applyProtection="1">
      <alignment horizontal="center" vertical="center" wrapText="1"/>
      <protection locked="0"/>
    </xf>
    <xf numFmtId="49" fontId="80" fillId="0" borderId="33" xfId="52" applyNumberFormat="1" applyFont="1" applyBorder="1" applyAlignment="1" applyProtection="1">
      <alignment horizontal="center" vertical="center" wrapText="1"/>
      <protection locked="0"/>
    </xf>
    <xf numFmtId="0" fontId="68" fillId="0" borderId="30" xfId="0" applyFont="1" applyBorder="1" applyAlignment="1" applyProtection="1">
      <alignment horizontal="center" vertical="center" wrapText="1"/>
      <protection/>
    </xf>
    <xf numFmtId="49" fontId="91" fillId="0" borderId="31" xfId="0" applyNumberFormat="1" applyFont="1" applyBorder="1" applyAlignment="1" applyProtection="1">
      <alignment horizontal="center" vertical="center" wrapText="1"/>
      <protection locked="0"/>
    </xf>
    <xf numFmtId="49" fontId="91" fillId="0" borderId="32" xfId="0" applyNumberFormat="1" applyFont="1" applyBorder="1" applyAlignment="1" applyProtection="1">
      <alignment horizontal="center" vertical="center" wrapText="1"/>
      <protection locked="0"/>
    </xf>
    <xf numFmtId="0" fontId="90" fillId="0" borderId="0" xfId="0" applyFont="1" applyAlignment="1" applyProtection="1">
      <alignment horizontal="center" vertical="center" wrapText="1"/>
      <protection/>
    </xf>
    <xf numFmtId="0" fontId="76" fillId="0" borderId="14" xfId="0" applyFont="1" applyBorder="1" applyAlignment="1">
      <alignment horizontal="center" vertical="center"/>
    </xf>
    <xf numFmtId="0" fontId="76" fillId="0" borderId="12" xfId="0" applyFont="1" applyBorder="1" applyAlignment="1">
      <alignment horizontal="center" vertical="center"/>
    </xf>
    <xf numFmtId="0" fontId="68" fillId="0" borderId="0" xfId="0" applyFont="1" applyAlignment="1">
      <alignment horizontal="left" vertical="center" wrapText="1"/>
    </xf>
    <xf numFmtId="0" fontId="68" fillId="0" borderId="0" xfId="0" applyFont="1" applyAlignment="1">
      <alignment vertical="center" wrapText="1"/>
    </xf>
    <xf numFmtId="0" fontId="77" fillId="0" borderId="0" xfId="0" applyFont="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5">
    <dxf>
      <font>
        <b/>
        <i val="0"/>
        <color rgb="FF002060"/>
      </font>
    </dxf>
    <dxf>
      <font>
        <b/>
        <i val="0"/>
        <color rgb="FF002060"/>
      </font>
    </dxf>
    <dxf>
      <font>
        <b/>
        <i val="0"/>
        <color rgb="FF002060"/>
      </font>
    </dxf>
    <dxf>
      <font>
        <b/>
        <i val="0"/>
        <color rgb="FF002060"/>
      </font>
    </dxf>
    <dxf>
      <font>
        <b/>
        <i val="0"/>
        <color rgb="FF002060"/>
      </font>
    </dxf>
    <dxf>
      <font>
        <b/>
        <i val="0"/>
        <color rgb="FF002060"/>
      </font>
    </dxf>
    <dxf>
      <font>
        <b/>
        <i val="0"/>
        <color rgb="FF002060"/>
      </font>
    </dxf>
    <dxf>
      <font>
        <b/>
        <i val="0"/>
        <color rgb="FF002060"/>
      </font>
    </dxf>
    <dxf>
      <font>
        <b/>
        <i val="0"/>
        <color rgb="FFC00000"/>
      </font>
      <fill>
        <patternFill>
          <bgColor theme="6" tint="0.7999799847602844"/>
        </patternFill>
      </fill>
    </dxf>
    <dxf>
      <font>
        <b/>
        <i val="0"/>
        <color rgb="FFC00000"/>
      </font>
      <fill>
        <patternFill>
          <bgColor theme="8" tint="0.7999799847602844"/>
        </patternFill>
      </fill>
    </dxf>
    <dxf>
      <fill>
        <patternFill>
          <bgColor theme="3" tint="0.7999799847602844"/>
        </patternFill>
      </fill>
    </dxf>
    <dxf>
      <fill>
        <patternFill>
          <bgColor theme="5" tint="0.7999799847602844"/>
        </patternFill>
      </fill>
    </dxf>
    <dxf>
      <font>
        <b/>
        <i val="0"/>
        <color rgb="FFC00000"/>
      </font>
      <fill>
        <patternFill>
          <bgColor theme="8" tint="0.7999799847602844"/>
        </patternFill>
      </fill>
      <border/>
    </dxf>
    <dxf>
      <font>
        <b/>
        <i val="0"/>
        <color rgb="FFC00000"/>
      </font>
      <fill>
        <patternFill>
          <bgColor theme="6" tint="0.7999799847602844"/>
        </patternFill>
      </fill>
      <border/>
    </dxf>
    <dxf>
      <font>
        <b/>
        <i val="0"/>
        <color rgb="FF00206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0"/>
  <sheetViews>
    <sheetView tabSelected="1" view="pageLayout" workbookViewId="0" topLeftCell="A112">
      <selection activeCell="D6" sqref="D6:L6"/>
    </sheetView>
  </sheetViews>
  <sheetFormatPr defaultColWidth="8.8515625" defaultRowHeight="15"/>
  <cols>
    <col min="1" max="1" width="5.8515625" style="9" customWidth="1"/>
    <col min="2" max="2" width="12.57421875" style="9" customWidth="1"/>
    <col min="3" max="4" width="4.8515625" style="9" customWidth="1"/>
    <col min="5" max="5" width="6.7109375" style="9" customWidth="1"/>
    <col min="6" max="6" width="17.57421875" style="9" customWidth="1"/>
    <col min="7" max="7" width="2.421875" style="9" customWidth="1"/>
    <col min="8" max="8" width="4.140625" style="9" customWidth="1"/>
    <col min="9" max="10" width="6.00390625" style="9" customWidth="1"/>
    <col min="11" max="11" width="5.28125" style="9" customWidth="1"/>
    <col min="12" max="12" width="12.7109375" style="9" customWidth="1"/>
    <col min="13" max="16384" width="8.8515625" style="9" customWidth="1"/>
  </cols>
  <sheetData>
    <row r="1" spans="1:12" ht="24.75" customHeight="1">
      <c r="A1" s="172" t="str">
        <f>"CHƯƠNG TRÌNH THỬ NGHIỆM THÀNH THẠO NĂM 2021"</f>
        <v>CHƯƠNG TRÌNH THỬ NGHIỆM THÀNH THẠO NĂM 2021</v>
      </c>
      <c r="B1" s="172"/>
      <c r="C1" s="172"/>
      <c r="D1" s="172"/>
      <c r="E1" s="172"/>
      <c r="F1" s="172"/>
      <c r="G1" s="172"/>
      <c r="H1" s="172"/>
      <c r="I1" s="172"/>
      <c r="J1" s="172"/>
      <c r="K1" s="172"/>
      <c r="L1" s="172"/>
    </row>
    <row r="2" spans="1:12" ht="24.75" customHeight="1">
      <c r="A2" s="176" t="str">
        <f>"PHIẾU ĐĂNG KÝ THAM GIA TNTT THÁNG 9 ÷ 10 NĂM 2021"</f>
        <v>PHIẾU ĐĂNG KÝ THAM GIA TNTT THÁNG 9 ÷ 10 NĂM 2021</v>
      </c>
      <c r="B2" s="176"/>
      <c r="C2" s="176"/>
      <c r="D2" s="176"/>
      <c r="E2" s="176"/>
      <c r="F2" s="176"/>
      <c r="G2" s="176"/>
      <c r="H2" s="176"/>
      <c r="I2" s="176"/>
      <c r="J2" s="176"/>
      <c r="K2" s="176"/>
      <c r="L2" s="176"/>
    </row>
    <row r="3" spans="1:12" ht="24.75" customHeight="1" thickBot="1">
      <c r="A3" s="1" t="s">
        <v>1</v>
      </c>
      <c r="B3" s="128" t="s">
        <v>2</v>
      </c>
      <c r="C3" s="128"/>
      <c r="D3" s="128"/>
      <c r="E3" s="128"/>
      <c r="F3" s="128"/>
      <c r="G3" s="128"/>
      <c r="H3" s="128"/>
      <c r="I3" s="128"/>
      <c r="J3" s="128"/>
      <c r="K3" s="128"/>
      <c r="L3" s="128"/>
    </row>
    <row r="4" spans="1:12" ht="51" customHeight="1" thickBot="1">
      <c r="A4" s="7">
        <v>1</v>
      </c>
      <c r="B4" s="122" t="s">
        <v>25</v>
      </c>
      <c r="C4" s="173"/>
      <c r="D4" s="174"/>
      <c r="E4" s="175"/>
      <c r="F4" s="175"/>
      <c r="G4" s="175"/>
      <c r="H4" s="175"/>
      <c r="I4" s="175"/>
      <c r="J4" s="175"/>
      <c r="K4" s="175"/>
      <c r="L4" s="175"/>
    </row>
    <row r="5" spans="1:12" ht="50.25" customHeight="1" thickBot="1">
      <c r="A5" s="7">
        <v>2</v>
      </c>
      <c r="B5" s="122" t="s">
        <v>26</v>
      </c>
      <c r="C5" s="173"/>
      <c r="D5" s="177"/>
      <c r="E5" s="175"/>
      <c r="F5" s="175"/>
      <c r="G5" s="175"/>
      <c r="H5" s="175"/>
      <c r="I5" s="175"/>
      <c r="J5" s="175"/>
      <c r="K5" s="175"/>
      <c r="L5" s="175"/>
    </row>
    <row r="6" spans="1:12" ht="54" customHeight="1" thickBot="1">
      <c r="A6" s="7">
        <v>3</v>
      </c>
      <c r="B6" s="122" t="s">
        <v>27</v>
      </c>
      <c r="C6" s="173"/>
      <c r="D6" s="174"/>
      <c r="E6" s="175"/>
      <c r="F6" s="175"/>
      <c r="G6" s="175"/>
      <c r="H6" s="175"/>
      <c r="I6" s="175"/>
      <c r="J6" s="175"/>
      <c r="K6" s="175"/>
      <c r="L6" s="175"/>
    </row>
    <row r="7" spans="1:12" ht="21" customHeight="1">
      <c r="A7" s="7">
        <v>4</v>
      </c>
      <c r="B7" s="3" t="s">
        <v>28</v>
      </c>
      <c r="C7" s="119"/>
      <c r="D7" s="119"/>
      <c r="E7" s="119"/>
      <c r="F7" s="119"/>
      <c r="G7" s="119"/>
      <c r="H7" s="2">
        <v>5</v>
      </c>
      <c r="I7" s="3" t="s">
        <v>32</v>
      </c>
      <c r="J7" s="121"/>
      <c r="K7" s="121"/>
      <c r="L7" s="121"/>
    </row>
    <row r="8" spans="1:12" ht="21" customHeight="1">
      <c r="A8" s="7">
        <v>6</v>
      </c>
      <c r="B8" s="122" t="s">
        <v>29</v>
      </c>
      <c r="C8" s="122"/>
      <c r="D8" s="122"/>
      <c r="E8" s="122"/>
      <c r="F8" s="122"/>
      <c r="G8" s="122"/>
      <c r="H8" s="122"/>
      <c r="I8" s="122"/>
      <c r="J8" s="122"/>
      <c r="K8" s="122"/>
      <c r="L8" s="122"/>
    </row>
    <row r="9" spans="1:12" ht="27.75" customHeight="1" thickBot="1">
      <c r="A9" s="7">
        <v>6.1</v>
      </c>
      <c r="B9" s="123" t="s">
        <v>30</v>
      </c>
      <c r="C9" s="122"/>
      <c r="D9" s="124"/>
      <c r="E9" s="124"/>
      <c r="F9" s="124"/>
      <c r="G9" s="124"/>
      <c r="H9" s="118" t="s">
        <v>33</v>
      </c>
      <c r="I9" s="118"/>
      <c r="J9" s="125"/>
      <c r="K9" s="125"/>
      <c r="L9" s="125"/>
    </row>
    <row r="10" spans="1:12" ht="21" customHeight="1">
      <c r="A10" s="7"/>
      <c r="B10" s="3" t="s">
        <v>31</v>
      </c>
      <c r="C10" s="134"/>
      <c r="D10" s="135"/>
      <c r="E10" s="135"/>
      <c r="F10" s="135"/>
      <c r="G10" s="135"/>
      <c r="H10" s="118" t="s">
        <v>28</v>
      </c>
      <c r="I10" s="118"/>
      <c r="J10" s="119"/>
      <c r="K10" s="119"/>
      <c r="L10" s="119"/>
    </row>
    <row r="11" spans="1:12" ht="27.75" customHeight="1" thickBot="1">
      <c r="A11" s="7">
        <v>6.2</v>
      </c>
      <c r="B11" s="129" t="s">
        <v>34</v>
      </c>
      <c r="C11" s="129"/>
      <c r="D11" s="124"/>
      <c r="E11" s="124"/>
      <c r="F11" s="124"/>
      <c r="G11" s="130"/>
      <c r="H11" s="131" t="s">
        <v>33</v>
      </c>
      <c r="I11" s="118"/>
      <c r="J11" s="180"/>
      <c r="K11" s="180"/>
      <c r="L11" s="180"/>
    </row>
    <row r="12" spans="1:12" ht="21" customHeight="1" thickBot="1">
      <c r="A12" s="7"/>
      <c r="B12" s="3" t="s">
        <v>31</v>
      </c>
      <c r="C12" s="184"/>
      <c r="D12" s="185"/>
      <c r="E12" s="185"/>
      <c r="F12" s="185"/>
      <c r="G12" s="186"/>
      <c r="H12" s="132" t="s">
        <v>28</v>
      </c>
      <c r="I12" s="133"/>
      <c r="J12" s="124"/>
      <c r="K12" s="124"/>
      <c r="L12" s="124"/>
    </row>
    <row r="13" spans="1:12" ht="64.5" customHeight="1">
      <c r="A13" s="7">
        <v>7</v>
      </c>
      <c r="B13" s="118" t="s">
        <v>35</v>
      </c>
      <c r="C13" s="118"/>
      <c r="D13" s="136">
        <f>IF(COUNTA(D6)=0,"",D6)</f>
      </c>
      <c r="E13" s="136"/>
      <c r="F13" s="136"/>
      <c r="G13" s="136"/>
      <c r="H13" s="136"/>
      <c r="I13" s="136"/>
      <c r="J13" s="136"/>
      <c r="K13" s="136"/>
      <c r="L13" s="136"/>
    </row>
    <row r="14" spans="1:12" ht="21" customHeight="1">
      <c r="A14" s="1" t="s">
        <v>3</v>
      </c>
      <c r="B14" s="128" t="s">
        <v>36</v>
      </c>
      <c r="C14" s="128"/>
      <c r="D14" s="128"/>
      <c r="E14" s="128"/>
      <c r="F14" s="128"/>
      <c r="G14" s="128"/>
      <c r="H14" s="128"/>
      <c r="I14" s="128"/>
      <c r="J14" s="128"/>
      <c r="K14" s="128"/>
      <c r="L14" s="128"/>
    </row>
    <row r="15" spans="1:12" ht="21" customHeight="1">
      <c r="A15" s="7">
        <v>8</v>
      </c>
      <c r="B15" s="122" t="s">
        <v>37</v>
      </c>
      <c r="C15" s="122"/>
      <c r="D15" s="122"/>
      <c r="E15" s="122"/>
      <c r="F15" s="122"/>
      <c r="G15" s="122"/>
      <c r="H15" s="122"/>
      <c r="I15" s="122"/>
      <c r="J15" s="122"/>
      <c r="K15" s="122"/>
      <c r="L15" s="122"/>
    </row>
    <row r="16" spans="1:12" ht="21" customHeight="1">
      <c r="A16" s="190" t="s">
        <v>45</v>
      </c>
      <c r="B16" s="190"/>
      <c r="C16" s="190"/>
      <c r="D16" s="2"/>
      <c r="E16" s="182" t="s">
        <v>4</v>
      </c>
      <c r="F16" s="182"/>
      <c r="G16" s="183"/>
      <c r="H16" s="2"/>
      <c r="I16" s="190" t="s">
        <v>39</v>
      </c>
      <c r="J16" s="190"/>
      <c r="K16" s="190"/>
      <c r="L16" s="2"/>
    </row>
    <row r="17" spans="1:12" ht="21" customHeight="1">
      <c r="A17" s="190" t="s">
        <v>38</v>
      </c>
      <c r="B17" s="190"/>
      <c r="C17" s="10" t="s">
        <v>46</v>
      </c>
      <c r="D17" s="2"/>
      <c r="E17" s="182" t="s">
        <v>5</v>
      </c>
      <c r="F17" s="182"/>
      <c r="G17" s="183"/>
      <c r="H17" s="2"/>
      <c r="I17" s="190" t="s">
        <v>51</v>
      </c>
      <c r="J17" s="190"/>
      <c r="K17" s="190"/>
      <c r="L17" s="4"/>
    </row>
    <row r="18" spans="1:12" ht="30.75" customHeight="1">
      <c r="A18" s="118" t="s">
        <v>47</v>
      </c>
      <c r="B18" s="118"/>
      <c r="C18" s="118"/>
      <c r="D18" s="181"/>
      <c r="E18" s="181"/>
      <c r="F18" s="181"/>
      <c r="G18" s="181"/>
      <c r="H18" s="181"/>
      <c r="I18" s="181"/>
      <c r="J18" s="181"/>
      <c r="K18" s="181"/>
      <c r="L18" s="181"/>
    </row>
    <row r="19" spans="1:12" ht="21" customHeight="1">
      <c r="A19" s="7">
        <v>9</v>
      </c>
      <c r="B19" s="122" t="s">
        <v>40</v>
      </c>
      <c r="C19" s="122"/>
      <c r="D19" s="122"/>
      <c r="E19" s="122"/>
      <c r="F19" s="122"/>
      <c r="G19" s="122"/>
      <c r="H19" s="122"/>
      <c r="I19" s="122"/>
      <c r="J19" s="122"/>
      <c r="K19" s="122"/>
      <c r="L19" s="122"/>
    </row>
    <row r="20" spans="1:12" ht="56.25" customHeight="1">
      <c r="A20" s="126" t="s">
        <v>41</v>
      </c>
      <c r="B20" s="126"/>
      <c r="C20" s="126"/>
      <c r="D20" s="126"/>
      <c r="E20" s="127">
        <f>IF(COUNTA(D4)=0,"",D4)</f>
      </c>
      <c r="F20" s="127"/>
      <c r="G20" s="127"/>
      <c r="H20" s="127"/>
      <c r="I20" s="127"/>
      <c r="J20" s="127"/>
      <c r="K20" s="127"/>
      <c r="L20" s="127"/>
    </row>
    <row r="21" spans="1:12" ht="56.25" customHeight="1" thickBot="1">
      <c r="A21" s="126" t="s">
        <v>6</v>
      </c>
      <c r="B21" s="126"/>
      <c r="C21" s="126"/>
      <c r="D21" s="126"/>
      <c r="E21" s="127">
        <f>IF(COUNTA(D5)=0,"",D5)</f>
      </c>
      <c r="F21" s="127"/>
      <c r="G21" s="127"/>
      <c r="H21" s="127"/>
      <c r="I21" s="127"/>
      <c r="J21" s="127"/>
      <c r="K21" s="127"/>
      <c r="L21" s="127"/>
    </row>
    <row r="22" spans="1:12" ht="21" customHeight="1" thickBot="1">
      <c r="A22" s="118" t="s">
        <v>42</v>
      </c>
      <c r="B22" s="118"/>
      <c r="C22" s="118"/>
      <c r="D22" s="187"/>
      <c r="E22" s="188"/>
      <c r="F22" s="189"/>
      <c r="G22" s="189"/>
      <c r="H22" s="189"/>
      <c r="I22" s="189"/>
      <c r="J22" s="189"/>
      <c r="K22" s="189"/>
      <c r="L22" s="189"/>
    </row>
    <row r="23" spans="1:12" ht="30.75" customHeight="1">
      <c r="A23" s="118" t="s">
        <v>43</v>
      </c>
      <c r="B23" s="118"/>
      <c r="C23" s="118"/>
      <c r="D23" s="119"/>
      <c r="E23" s="119"/>
      <c r="F23" s="119"/>
      <c r="G23" s="119"/>
      <c r="H23" s="119"/>
      <c r="I23" s="119"/>
      <c r="J23" s="119"/>
      <c r="K23" s="119"/>
      <c r="L23" s="119"/>
    </row>
    <row r="24" spans="1:12" ht="21" customHeight="1">
      <c r="A24" s="21" t="s">
        <v>7</v>
      </c>
      <c r="B24" s="120" t="s">
        <v>44</v>
      </c>
      <c r="C24" s="120"/>
      <c r="D24" s="120"/>
      <c r="E24" s="120"/>
      <c r="F24" s="120"/>
      <c r="G24" s="120"/>
      <c r="H24" s="120"/>
      <c r="I24" s="120"/>
      <c r="J24" s="120"/>
      <c r="K24" s="120"/>
      <c r="L24" s="120"/>
    </row>
    <row r="25" spans="1:12" ht="25.5" customHeight="1">
      <c r="A25" s="86" t="str">
        <f>"PTN chúng tôi đăng ký tham  gia các chương trình TNTT tháng "&amp;LOWER(RIGHT($A$2,14))&amp;" do Viện Kiểm nghiệm an toàn vệ sinh thực phẩm quốc gia tổ chức như sau:"</f>
        <v>PTN chúng tôi đăng ký tham  gia các chương trình TNTT tháng  ÷ 10 năm 2021 do Viện Kiểm nghiệm an toàn vệ sinh thực phẩm quốc gia tổ chức như sau:</v>
      </c>
      <c r="B25" s="86"/>
      <c r="C25" s="86"/>
      <c r="D25" s="86"/>
      <c r="E25" s="86"/>
      <c r="F25" s="86"/>
      <c r="G25" s="86"/>
      <c r="H25" s="86"/>
      <c r="I25" s="86"/>
      <c r="J25" s="86"/>
      <c r="K25" s="86"/>
      <c r="L25" s="86"/>
    </row>
    <row r="26" spans="1:12" ht="25.5" customHeight="1">
      <c r="A26" s="87" t="s">
        <v>81</v>
      </c>
      <c r="B26" s="87"/>
      <c r="C26" s="88" t="s">
        <v>82</v>
      </c>
      <c r="D26" s="88"/>
      <c r="E26" s="88"/>
      <c r="F26" s="193" t="s">
        <v>83</v>
      </c>
      <c r="G26" s="193"/>
      <c r="H26" s="193"/>
      <c r="I26" s="22"/>
      <c r="J26" s="23" t="s">
        <v>84</v>
      </c>
      <c r="K26" s="194" t="s">
        <v>85</v>
      </c>
      <c r="L26" s="194"/>
    </row>
    <row r="27" spans="1:12" ht="33.75" customHeight="1">
      <c r="A27" s="88" t="s">
        <v>86</v>
      </c>
      <c r="B27" s="88"/>
      <c r="C27" s="193" t="s">
        <v>48</v>
      </c>
      <c r="D27" s="193"/>
      <c r="E27" s="193"/>
      <c r="F27" s="193"/>
      <c r="G27" s="193"/>
      <c r="H27" s="193"/>
      <c r="I27" s="88" t="s">
        <v>87</v>
      </c>
      <c r="J27" s="88"/>
      <c r="K27" s="195" t="s">
        <v>88</v>
      </c>
      <c r="L27" s="195"/>
    </row>
    <row r="28" spans="1:12" ht="13.5" customHeight="1">
      <c r="A28" s="146"/>
      <c r="B28" s="146"/>
      <c r="C28" s="146"/>
      <c r="D28" s="146"/>
      <c r="E28" s="146"/>
      <c r="F28" s="146"/>
      <c r="G28" s="146"/>
      <c r="H28" s="146"/>
      <c r="I28" s="146"/>
      <c r="J28" s="146"/>
      <c r="K28" s="146"/>
      <c r="L28" s="146"/>
    </row>
    <row r="29" spans="1:12" ht="49.5" customHeight="1">
      <c r="A29" s="11" t="s">
        <v>0</v>
      </c>
      <c r="B29" s="11" t="s">
        <v>22</v>
      </c>
      <c r="C29" s="143" t="s">
        <v>54</v>
      </c>
      <c r="D29" s="145"/>
      <c r="E29" s="143" t="s">
        <v>59</v>
      </c>
      <c r="F29" s="144"/>
      <c r="G29" s="144"/>
      <c r="H29" s="145"/>
      <c r="I29" s="143" t="s">
        <v>80</v>
      </c>
      <c r="J29" s="144"/>
      <c r="K29" s="145"/>
      <c r="L29" s="11" t="s">
        <v>49</v>
      </c>
    </row>
    <row r="30" spans="1:12" ht="16.5" customHeight="1">
      <c r="A30" s="115">
        <v>1</v>
      </c>
      <c r="B30" s="115" t="s">
        <v>101</v>
      </c>
      <c r="C30" s="137" t="s">
        <v>89</v>
      </c>
      <c r="D30" s="138"/>
      <c r="E30" s="15" t="s">
        <v>55</v>
      </c>
      <c r="F30" s="30" t="s">
        <v>102</v>
      </c>
      <c r="G30" s="31" t="b">
        <v>0</v>
      </c>
      <c r="H30" s="12"/>
      <c r="I30" s="89" t="s">
        <v>116</v>
      </c>
      <c r="J30" s="90"/>
      <c r="K30" s="91"/>
      <c r="L30" s="98">
        <f>IF(COUNTIF(G30:G38,"TRUE")=0,"",IF(COUNTIF(G30:G38,"TRUE")&lt;2,1500000,1500000+(COUNTIF(G30:G38,"TRUE")-1)*200000))</f>
      </c>
    </row>
    <row r="31" spans="1:12" ht="16.5" customHeight="1">
      <c r="A31" s="116"/>
      <c r="B31" s="116"/>
      <c r="C31" s="139"/>
      <c r="D31" s="140"/>
      <c r="E31" s="15" t="s">
        <v>56</v>
      </c>
      <c r="F31" s="30" t="s">
        <v>103</v>
      </c>
      <c r="G31" s="31"/>
      <c r="H31" s="12"/>
      <c r="I31" s="92"/>
      <c r="J31" s="93"/>
      <c r="K31" s="94"/>
      <c r="L31" s="99"/>
    </row>
    <row r="32" spans="1:12" ht="16.5" customHeight="1">
      <c r="A32" s="116"/>
      <c r="B32" s="116"/>
      <c r="C32" s="139"/>
      <c r="D32" s="140"/>
      <c r="E32" s="15" t="s">
        <v>57</v>
      </c>
      <c r="F32" s="30" t="s">
        <v>104</v>
      </c>
      <c r="G32" s="31"/>
      <c r="H32" s="12"/>
      <c r="I32" s="92"/>
      <c r="J32" s="93"/>
      <c r="K32" s="94"/>
      <c r="L32" s="99"/>
    </row>
    <row r="33" spans="1:12" ht="16.5" customHeight="1">
      <c r="A33" s="116"/>
      <c r="B33" s="116"/>
      <c r="C33" s="139"/>
      <c r="D33" s="140"/>
      <c r="E33" s="14" t="s">
        <v>58</v>
      </c>
      <c r="F33" s="30" t="s">
        <v>105</v>
      </c>
      <c r="G33" s="31"/>
      <c r="H33" s="12"/>
      <c r="I33" s="92"/>
      <c r="J33" s="93"/>
      <c r="K33" s="94"/>
      <c r="L33" s="99"/>
    </row>
    <row r="34" spans="1:12" ht="16.5" customHeight="1">
      <c r="A34" s="116"/>
      <c r="B34" s="116"/>
      <c r="C34" s="139"/>
      <c r="D34" s="140"/>
      <c r="E34" s="14" t="s">
        <v>107</v>
      </c>
      <c r="F34" s="30" t="s">
        <v>106</v>
      </c>
      <c r="G34" s="31"/>
      <c r="H34" s="12"/>
      <c r="I34" s="92"/>
      <c r="J34" s="93"/>
      <c r="K34" s="94"/>
      <c r="L34" s="99"/>
    </row>
    <row r="35" spans="1:12" ht="16.5" customHeight="1">
      <c r="A35" s="116"/>
      <c r="B35" s="116"/>
      <c r="C35" s="139"/>
      <c r="D35" s="140"/>
      <c r="E35" s="14" t="s">
        <v>108</v>
      </c>
      <c r="F35" s="30" t="s">
        <v>114</v>
      </c>
      <c r="G35" s="31"/>
      <c r="H35" s="12"/>
      <c r="I35" s="92"/>
      <c r="J35" s="93"/>
      <c r="K35" s="94"/>
      <c r="L35" s="99"/>
    </row>
    <row r="36" spans="1:12" ht="16.5" customHeight="1">
      <c r="A36" s="116"/>
      <c r="B36" s="116"/>
      <c r="C36" s="139"/>
      <c r="D36" s="140"/>
      <c r="E36" s="14" t="s">
        <v>109</v>
      </c>
      <c r="F36" s="30" t="s">
        <v>110</v>
      </c>
      <c r="G36" s="31"/>
      <c r="H36" s="12"/>
      <c r="I36" s="92"/>
      <c r="J36" s="93"/>
      <c r="K36" s="94"/>
      <c r="L36" s="99"/>
    </row>
    <row r="37" spans="1:12" ht="16.5" customHeight="1">
      <c r="A37" s="116"/>
      <c r="B37" s="116"/>
      <c r="C37" s="139"/>
      <c r="D37" s="140"/>
      <c r="E37" s="14" t="s">
        <v>112</v>
      </c>
      <c r="F37" s="30" t="s">
        <v>111</v>
      </c>
      <c r="G37" s="31"/>
      <c r="H37" s="12"/>
      <c r="I37" s="92"/>
      <c r="J37" s="93"/>
      <c r="K37" s="94"/>
      <c r="L37" s="99"/>
    </row>
    <row r="38" spans="1:12" ht="16.5" customHeight="1">
      <c r="A38" s="117"/>
      <c r="B38" s="117"/>
      <c r="C38" s="141"/>
      <c r="D38" s="142"/>
      <c r="E38" s="14" t="s">
        <v>113</v>
      </c>
      <c r="F38" s="30" t="s">
        <v>115</v>
      </c>
      <c r="G38" s="31"/>
      <c r="H38" s="12"/>
      <c r="I38" s="95"/>
      <c r="J38" s="96"/>
      <c r="K38" s="97"/>
      <c r="L38" s="100"/>
    </row>
    <row r="39" spans="1:12" ht="16.5" customHeight="1">
      <c r="A39" s="115">
        <v>2</v>
      </c>
      <c r="B39" s="115" t="s">
        <v>122</v>
      </c>
      <c r="C39" s="106" t="s">
        <v>90</v>
      </c>
      <c r="D39" s="107"/>
      <c r="E39" s="112" t="s">
        <v>117</v>
      </c>
      <c r="F39" s="113"/>
      <c r="G39" s="113"/>
      <c r="H39" s="114"/>
      <c r="I39" s="89" t="s">
        <v>53</v>
      </c>
      <c r="J39" s="90"/>
      <c r="K39" s="91"/>
      <c r="L39" s="98">
        <f>IF(COUNTIF(G40:G43,"TRUE")=0,"",IF(COUNTIF(G40:G43,"TRUE")&lt;3,2500000,2500000+(COUNTIF(G40:G43,"TRUE")-2)*200000))</f>
      </c>
    </row>
    <row r="40" spans="1:12" ht="16.5" customHeight="1">
      <c r="A40" s="116"/>
      <c r="B40" s="116"/>
      <c r="C40" s="108"/>
      <c r="D40" s="109"/>
      <c r="E40" s="14" t="s">
        <v>94</v>
      </c>
      <c r="F40" s="30" t="s">
        <v>118</v>
      </c>
      <c r="G40" s="31" t="b">
        <v>0</v>
      </c>
      <c r="H40" s="12"/>
      <c r="I40" s="92"/>
      <c r="J40" s="93"/>
      <c r="K40" s="94"/>
      <c r="L40" s="99"/>
    </row>
    <row r="41" spans="1:12" ht="16.5" customHeight="1">
      <c r="A41" s="116"/>
      <c r="B41" s="116"/>
      <c r="C41" s="108"/>
      <c r="D41" s="109"/>
      <c r="E41" s="14" t="s">
        <v>95</v>
      </c>
      <c r="F41" s="30" t="s">
        <v>119</v>
      </c>
      <c r="G41" s="31" t="b">
        <v>0</v>
      </c>
      <c r="H41" s="12"/>
      <c r="I41" s="92"/>
      <c r="J41" s="93"/>
      <c r="K41" s="94"/>
      <c r="L41" s="99"/>
    </row>
    <row r="42" spans="1:12" ht="16.5" customHeight="1">
      <c r="A42" s="116"/>
      <c r="B42" s="116"/>
      <c r="C42" s="108"/>
      <c r="D42" s="109"/>
      <c r="E42" s="14" t="s">
        <v>96</v>
      </c>
      <c r="F42" s="30" t="s">
        <v>120</v>
      </c>
      <c r="G42" s="31" t="b">
        <v>0</v>
      </c>
      <c r="H42" s="12"/>
      <c r="I42" s="92"/>
      <c r="J42" s="93"/>
      <c r="K42" s="94"/>
      <c r="L42" s="99"/>
    </row>
    <row r="43" spans="1:12" ht="16.5" customHeight="1">
      <c r="A43" s="117"/>
      <c r="B43" s="117"/>
      <c r="C43" s="110"/>
      <c r="D43" s="111"/>
      <c r="E43" s="14" t="s">
        <v>97</v>
      </c>
      <c r="F43" s="30" t="s">
        <v>121</v>
      </c>
      <c r="G43" s="31" t="b">
        <v>0</v>
      </c>
      <c r="H43" s="12"/>
      <c r="I43" s="95"/>
      <c r="J43" s="96"/>
      <c r="K43" s="97"/>
      <c r="L43" s="100"/>
    </row>
    <row r="44" spans="1:12" ht="16.5" customHeight="1">
      <c r="A44" s="115">
        <v>3</v>
      </c>
      <c r="B44" s="115" t="s">
        <v>122</v>
      </c>
      <c r="C44" s="106" t="s">
        <v>123</v>
      </c>
      <c r="D44" s="107"/>
      <c r="E44" s="112" t="s">
        <v>124</v>
      </c>
      <c r="F44" s="113"/>
      <c r="G44" s="113"/>
      <c r="H44" s="114"/>
      <c r="I44" s="89" t="s">
        <v>53</v>
      </c>
      <c r="J44" s="90"/>
      <c r="K44" s="91"/>
      <c r="L44" s="98">
        <f>IF(COUNTIF(G45:G47,"TRUE")=0,"",IF(COUNTIF(G45:G47,"TRUE")&lt;3,2500000,2500000+(COUNTIF(G45:G47,"TRUE")-2)*200000))</f>
      </c>
    </row>
    <row r="45" spans="1:12" ht="16.5" customHeight="1">
      <c r="A45" s="116"/>
      <c r="B45" s="116"/>
      <c r="C45" s="108"/>
      <c r="D45" s="109"/>
      <c r="E45" s="14" t="s">
        <v>128</v>
      </c>
      <c r="F45" s="30" t="s">
        <v>127</v>
      </c>
      <c r="G45" s="31" t="b">
        <v>0</v>
      </c>
      <c r="H45" s="12"/>
      <c r="I45" s="92"/>
      <c r="J45" s="93"/>
      <c r="K45" s="94"/>
      <c r="L45" s="99"/>
    </row>
    <row r="46" spans="1:12" ht="16.5" customHeight="1">
      <c r="A46" s="116"/>
      <c r="B46" s="116"/>
      <c r="C46" s="108"/>
      <c r="D46" s="109"/>
      <c r="E46" s="14" t="s">
        <v>129</v>
      </c>
      <c r="F46" s="30" t="s">
        <v>125</v>
      </c>
      <c r="G46" s="31" t="b">
        <v>0</v>
      </c>
      <c r="H46" s="12"/>
      <c r="I46" s="92"/>
      <c r="J46" s="93"/>
      <c r="K46" s="94"/>
      <c r="L46" s="99"/>
    </row>
    <row r="47" spans="1:12" ht="16.5" customHeight="1">
      <c r="A47" s="116"/>
      <c r="B47" s="116"/>
      <c r="C47" s="108"/>
      <c r="D47" s="109"/>
      <c r="E47" s="14" t="s">
        <v>130</v>
      </c>
      <c r="F47" s="30" t="s">
        <v>126</v>
      </c>
      <c r="G47" s="31" t="b">
        <v>0</v>
      </c>
      <c r="H47" s="12"/>
      <c r="I47" s="92"/>
      <c r="J47" s="93"/>
      <c r="K47" s="94"/>
      <c r="L47" s="99"/>
    </row>
    <row r="48" spans="1:12" ht="16.5" customHeight="1">
      <c r="A48" s="32">
        <v>4</v>
      </c>
      <c r="B48" s="32" t="s">
        <v>131</v>
      </c>
      <c r="C48" s="191" t="s">
        <v>132</v>
      </c>
      <c r="D48" s="192"/>
      <c r="E48" s="101" t="s">
        <v>133</v>
      </c>
      <c r="F48" s="102"/>
      <c r="G48" s="33" t="b">
        <v>0</v>
      </c>
      <c r="H48" s="12"/>
      <c r="I48" s="103">
        <v>2500000</v>
      </c>
      <c r="J48" s="104"/>
      <c r="K48" s="105"/>
      <c r="L48" s="34">
        <f>IF(COUNTIF(G48:G48,"TRUE")=0,"",2500000)</f>
      </c>
    </row>
    <row r="49" spans="1:12" ht="16.5" customHeight="1">
      <c r="A49" s="51">
        <v>5</v>
      </c>
      <c r="B49" s="62" t="s">
        <v>91</v>
      </c>
      <c r="C49" s="65" t="s">
        <v>134</v>
      </c>
      <c r="D49" s="66"/>
      <c r="E49" s="15" t="s">
        <v>60</v>
      </c>
      <c r="F49" s="24" t="s">
        <v>92</v>
      </c>
      <c r="G49" s="18" t="b">
        <v>0</v>
      </c>
      <c r="H49" s="12"/>
      <c r="I49" s="42" t="s">
        <v>100</v>
      </c>
      <c r="J49" s="43"/>
      <c r="K49" s="44"/>
      <c r="L49" s="98">
        <f>IF(COUNTIF(G49:G52,"TRUE")=0,"",IF(COUNTIF(G49:G52,"TRUE")&lt;2,1500000,1500000+(COUNTIF(G49:G52,"TRUE")-1)*200000))</f>
      </c>
    </row>
    <row r="50" spans="1:12" ht="16.5" customHeight="1">
      <c r="A50" s="52"/>
      <c r="B50" s="63"/>
      <c r="C50" s="67"/>
      <c r="D50" s="68"/>
      <c r="E50" s="15" t="s">
        <v>61</v>
      </c>
      <c r="F50" s="24" t="s">
        <v>93</v>
      </c>
      <c r="G50" s="18" t="b">
        <v>0</v>
      </c>
      <c r="H50" s="12"/>
      <c r="I50" s="45"/>
      <c r="J50" s="46"/>
      <c r="K50" s="47"/>
      <c r="L50" s="99"/>
    </row>
    <row r="51" spans="1:12" ht="16.5" customHeight="1">
      <c r="A51" s="52"/>
      <c r="B51" s="63"/>
      <c r="C51" s="67"/>
      <c r="D51" s="68"/>
      <c r="E51" s="15" t="s">
        <v>135</v>
      </c>
      <c r="F51" s="20" t="s">
        <v>98</v>
      </c>
      <c r="G51" s="18" t="b">
        <v>0</v>
      </c>
      <c r="H51" s="12"/>
      <c r="I51" s="45"/>
      <c r="J51" s="46"/>
      <c r="K51" s="47"/>
      <c r="L51" s="99"/>
    </row>
    <row r="52" spans="1:12" ht="16.5" customHeight="1">
      <c r="A52" s="53"/>
      <c r="B52" s="64"/>
      <c r="C52" s="69"/>
      <c r="D52" s="70"/>
      <c r="E52" s="15" t="s">
        <v>136</v>
      </c>
      <c r="F52" s="20" t="s">
        <v>99</v>
      </c>
      <c r="G52" s="18" t="b">
        <v>0</v>
      </c>
      <c r="H52" s="12"/>
      <c r="I52" s="48"/>
      <c r="J52" s="49"/>
      <c r="K52" s="50"/>
      <c r="L52" s="99"/>
    </row>
    <row r="53" spans="1:12" ht="16.5" customHeight="1">
      <c r="A53" s="51">
        <v>6</v>
      </c>
      <c r="B53" s="62" t="s">
        <v>137</v>
      </c>
      <c r="C53" s="65" t="s">
        <v>138</v>
      </c>
      <c r="D53" s="66"/>
      <c r="E53" s="35" t="s">
        <v>62</v>
      </c>
      <c r="F53" s="27" t="s">
        <v>139</v>
      </c>
      <c r="G53" s="25" t="b">
        <v>0</v>
      </c>
      <c r="H53" s="12"/>
      <c r="I53" s="42" t="s">
        <v>116</v>
      </c>
      <c r="J53" s="43"/>
      <c r="K53" s="44"/>
      <c r="L53" s="98">
        <f>IF(COUNTIF(G53:G56,"TRUE")=0,"",IF(COUNTIF(G53:G56,"TRUE")&lt;2,1500000,1500000+(COUNTIF(G53:G56,"TRUE")-1)*200000))</f>
      </c>
    </row>
    <row r="54" spans="1:12" ht="16.5" customHeight="1">
      <c r="A54" s="52"/>
      <c r="B54" s="63"/>
      <c r="C54" s="67"/>
      <c r="D54" s="68"/>
      <c r="E54" s="35" t="s">
        <v>63</v>
      </c>
      <c r="F54" s="27" t="s">
        <v>140</v>
      </c>
      <c r="G54" s="25" t="b">
        <v>0</v>
      </c>
      <c r="H54" s="12"/>
      <c r="I54" s="45"/>
      <c r="J54" s="46"/>
      <c r="K54" s="47"/>
      <c r="L54" s="99"/>
    </row>
    <row r="55" spans="1:12" ht="16.5" customHeight="1">
      <c r="A55" s="52"/>
      <c r="B55" s="63"/>
      <c r="C55" s="67"/>
      <c r="D55" s="68"/>
      <c r="E55" s="35" t="s">
        <v>143</v>
      </c>
      <c r="F55" s="27" t="s">
        <v>141</v>
      </c>
      <c r="G55" s="25" t="b">
        <v>0</v>
      </c>
      <c r="H55" s="12"/>
      <c r="I55" s="45"/>
      <c r="J55" s="46"/>
      <c r="K55" s="47"/>
      <c r="L55" s="99"/>
    </row>
    <row r="56" spans="1:12" ht="16.5" customHeight="1">
      <c r="A56" s="53"/>
      <c r="B56" s="64"/>
      <c r="C56" s="69"/>
      <c r="D56" s="70"/>
      <c r="E56" s="35" t="s">
        <v>144</v>
      </c>
      <c r="F56" s="27" t="s">
        <v>142</v>
      </c>
      <c r="G56" s="25" t="b">
        <v>0</v>
      </c>
      <c r="H56" s="12"/>
      <c r="I56" s="45"/>
      <c r="J56" s="46"/>
      <c r="K56" s="47"/>
      <c r="L56" s="99"/>
    </row>
    <row r="57" spans="1:12" ht="16.5" customHeight="1">
      <c r="A57" s="51">
        <v>7</v>
      </c>
      <c r="B57" s="62" t="s">
        <v>145</v>
      </c>
      <c r="C57" s="65" t="s">
        <v>146</v>
      </c>
      <c r="D57" s="66"/>
      <c r="E57" s="71" t="s">
        <v>149</v>
      </c>
      <c r="F57" s="72"/>
      <c r="G57" s="72"/>
      <c r="H57" s="73"/>
      <c r="I57" s="74" t="s">
        <v>189</v>
      </c>
      <c r="J57" s="75"/>
      <c r="K57" s="76"/>
      <c r="L57" s="98">
        <f>IF(COUNTIF(G58:G82,"TRUE")=0,"",IF(COUNTIF(G58:G82,"TRUE")&gt;10,7000000,IF(COUNTIF(G58:G82,"TRUE")&lt;3,3000000,3000000+(COUNTIF(G58:G82,"TRUE")-2)*500000)))</f>
      </c>
    </row>
    <row r="58" spans="1:12" ht="16.5" customHeight="1">
      <c r="A58" s="52"/>
      <c r="B58" s="63"/>
      <c r="C58" s="67"/>
      <c r="D58" s="68"/>
      <c r="E58" s="35" t="s">
        <v>65</v>
      </c>
      <c r="F58" s="27" t="s">
        <v>150</v>
      </c>
      <c r="G58" s="25" t="b">
        <v>0</v>
      </c>
      <c r="H58" s="12"/>
      <c r="I58" s="77"/>
      <c r="J58" s="78"/>
      <c r="K58" s="79"/>
      <c r="L58" s="99"/>
    </row>
    <row r="59" spans="1:12" ht="16.5" customHeight="1">
      <c r="A59" s="52"/>
      <c r="B59" s="63"/>
      <c r="C59" s="67"/>
      <c r="D59" s="68"/>
      <c r="E59" s="35" t="s">
        <v>66</v>
      </c>
      <c r="F59" s="27" t="s">
        <v>151</v>
      </c>
      <c r="G59" s="25" t="b">
        <v>0</v>
      </c>
      <c r="H59" s="12"/>
      <c r="I59" s="77"/>
      <c r="J59" s="78"/>
      <c r="K59" s="79"/>
      <c r="L59" s="99"/>
    </row>
    <row r="60" spans="1:12" ht="16.5" customHeight="1">
      <c r="A60" s="52"/>
      <c r="B60" s="63"/>
      <c r="C60" s="67"/>
      <c r="D60" s="68"/>
      <c r="E60" s="35" t="s">
        <v>67</v>
      </c>
      <c r="F60" s="27" t="s">
        <v>152</v>
      </c>
      <c r="G60" s="25" t="b">
        <v>0</v>
      </c>
      <c r="H60" s="12"/>
      <c r="I60" s="77"/>
      <c r="J60" s="78"/>
      <c r="K60" s="79"/>
      <c r="L60" s="99"/>
    </row>
    <row r="61" spans="1:12" ht="16.5" customHeight="1">
      <c r="A61" s="52"/>
      <c r="B61" s="63"/>
      <c r="C61" s="67"/>
      <c r="D61" s="68"/>
      <c r="E61" s="35" t="s">
        <v>68</v>
      </c>
      <c r="F61" s="27" t="s">
        <v>153</v>
      </c>
      <c r="G61" s="25" t="b">
        <v>0</v>
      </c>
      <c r="H61" s="12"/>
      <c r="I61" s="77"/>
      <c r="J61" s="78"/>
      <c r="K61" s="79"/>
      <c r="L61" s="99"/>
    </row>
    <row r="62" spans="1:12" ht="16.5" customHeight="1">
      <c r="A62" s="52"/>
      <c r="B62" s="63"/>
      <c r="C62" s="67"/>
      <c r="D62" s="68"/>
      <c r="E62" s="15" t="s">
        <v>147</v>
      </c>
      <c r="F62" s="28" t="s">
        <v>154</v>
      </c>
      <c r="G62" s="18" t="b">
        <v>0</v>
      </c>
      <c r="H62" s="13"/>
      <c r="I62" s="77"/>
      <c r="J62" s="78"/>
      <c r="K62" s="79"/>
      <c r="L62" s="99"/>
    </row>
    <row r="63" spans="1:12" ht="16.5" customHeight="1">
      <c r="A63" s="52"/>
      <c r="B63" s="63"/>
      <c r="C63" s="67"/>
      <c r="D63" s="68"/>
      <c r="E63" s="35" t="s">
        <v>148</v>
      </c>
      <c r="F63" s="27" t="s">
        <v>155</v>
      </c>
      <c r="G63" s="25" t="b">
        <v>0</v>
      </c>
      <c r="H63" s="12"/>
      <c r="I63" s="77"/>
      <c r="J63" s="78"/>
      <c r="K63" s="79"/>
      <c r="L63" s="99"/>
    </row>
    <row r="64" spans="1:12" ht="16.5" customHeight="1">
      <c r="A64" s="52"/>
      <c r="B64" s="63"/>
      <c r="C64" s="67"/>
      <c r="D64" s="68"/>
      <c r="E64" s="35" t="s">
        <v>166</v>
      </c>
      <c r="F64" s="27" t="s">
        <v>156</v>
      </c>
      <c r="G64" s="25" t="b">
        <v>0</v>
      </c>
      <c r="H64" s="12"/>
      <c r="I64" s="77"/>
      <c r="J64" s="78"/>
      <c r="K64" s="79"/>
      <c r="L64" s="99"/>
    </row>
    <row r="65" spans="1:12" ht="16.5" customHeight="1">
      <c r="A65" s="52"/>
      <c r="B65" s="63"/>
      <c r="C65" s="67"/>
      <c r="D65" s="68"/>
      <c r="E65" s="35" t="s">
        <v>167</v>
      </c>
      <c r="F65" s="27" t="s">
        <v>157</v>
      </c>
      <c r="G65" s="25" t="b">
        <v>0</v>
      </c>
      <c r="H65" s="12"/>
      <c r="I65" s="77"/>
      <c r="J65" s="78"/>
      <c r="K65" s="79"/>
      <c r="L65" s="99"/>
    </row>
    <row r="66" spans="1:12" ht="16.5" customHeight="1">
      <c r="A66" s="52"/>
      <c r="B66" s="63"/>
      <c r="C66" s="67"/>
      <c r="D66" s="68"/>
      <c r="E66" s="35" t="s">
        <v>168</v>
      </c>
      <c r="F66" s="27" t="s">
        <v>158</v>
      </c>
      <c r="G66" s="25" t="b">
        <v>0</v>
      </c>
      <c r="H66" s="12"/>
      <c r="I66" s="77"/>
      <c r="J66" s="78"/>
      <c r="K66" s="79"/>
      <c r="L66" s="99"/>
    </row>
    <row r="67" spans="1:12" ht="16.5" customHeight="1">
      <c r="A67" s="52"/>
      <c r="B67" s="63"/>
      <c r="C67" s="67"/>
      <c r="D67" s="68"/>
      <c r="E67" s="36" t="s">
        <v>169</v>
      </c>
      <c r="F67" s="27" t="s">
        <v>159</v>
      </c>
      <c r="G67" s="25" t="b">
        <v>0</v>
      </c>
      <c r="H67" s="12"/>
      <c r="I67" s="77"/>
      <c r="J67" s="78"/>
      <c r="K67" s="79"/>
      <c r="L67" s="99"/>
    </row>
    <row r="68" spans="1:12" ht="16.5" customHeight="1">
      <c r="A68" s="52"/>
      <c r="B68" s="63"/>
      <c r="C68" s="67"/>
      <c r="D68" s="68"/>
      <c r="E68" s="36" t="s">
        <v>170</v>
      </c>
      <c r="F68" s="27" t="s">
        <v>160</v>
      </c>
      <c r="G68" s="25" t="b">
        <v>0</v>
      </c>
      <c r="H68" s="12"/>
      <c r="I68" s="77"/>
      <c r="J68" s="78"/>
      <c r="K68" s="79"/>
      <c r="L68" s="99"/>
    </row>
    <row r="69" spans="1:12" ht="16.5" customHeight="1">
      <c r="A69" s="52"/>
      <c r="B69" s="63"/>
      <c r="C69" s="67"/>
      <c r="D69" s="68"/>
      <c r="E69" s="36" t="s">
        <v>171</v>
      </c>
      <c r="F69" s="27" t="s">
        <v>161</v>
      </c>
      <c r="G69" s="25" t="b">
        <v>0</v>
      </c>
      <c r="H69" s="12"/>
      <c r="I69" s="77"/>
      <c r="J69" s="78"/>
      <c r="K69" s="79"/>
      <c r="L69" s="99"/>
    </row>
    <row r="70" spans="1:12" ht="16.5" customHeight="1">
      <c r="A70" s="52"/>
      <c r="B70" s="63"/>
      <c r="C70" s="67"/>
      <c r="D70" s="68"/>
      <c r="E70" s="36" t="s">
        <v>172</v>
      </c>
      <c r="F70" s="27" t="s">
        <v>162</v>
      </c>
      <c r="G70" s="25" t="b">
        <v>0</v>
      </c>
      <c r="H70" s="12"/>
      <c r="I70" s="77"/>
      <c r="J70" s="78"/>
      <c r="K70" s="79"/>
      <c r="L70" s="99"/>
    </row>
    <row r="71" spans="1:12" ht="16.5" customHeight="1">
      <c r="A71" s="52"/>
      <c r="B71" s="63"/>
      <c r="C71" s="67"/>
      <c r="D71" s="68"/>
      <c r="E71" s="36" t="s">
        <v>173</v>
      </c>
      <c r="F71" s="27" t="s">
        <v>163</v>
      </c>
      <c r="G71" s="25" t="b">
        <v>0</v>
      </c>
      <c r="H71" s="12"/>
      <c r="I71" s="77"/>
      <c r="J71" s="78"/>
      <c r="K71" s="79"/>
      <c r="L71" s="99"/>
    </row>
    <row r="72" spans="1:12" ht="16.5" customHeight="1">
      <c r="A72" s="52"/>
      <c r="B72" s="63"/>
      <c r="C72" s="67"/>
      <c r="D72" s="68"/>
      <c r="E72" s="36" t="s">
        <v>174</v>
      </c>
      <c r="F72" s="27" t="s">
        <v>164</v>
      </c>
      <c r="G72" s="25" t="b">
        <v>0</v>
      </c>
      <c r="H72" s="12"/>
      <c r="I72" s="77"/>
      <c r="J72" s="78"/>
      <c r="K72" s="79"/>
      <c r="L72" s="99"/>
    </row>
    <row r="73" spans="1:12" ht="16.5" customHeight="1">
      <c r="A73" s="53"/>
      <c r="B73" s="64"/>
      <c r="C73" s="69"/>
      <c r="D73" s="70"/>
      <c r="E73" s="36" t="s">
        <v>175</v>
      </c>
      <c r="F73" s="27" t="s">
        <v>165</v>
      </c>
      <c r="G73" s="25" t="b">
        <v>0</v>
      </c>
      <c r="H73" s="12"/>
      <c r="I73" s="80"/>
      <c r="J73" s="81"/>
      <c r="K73" s="82"/>
      <c r="L73" s="100"/>
    </row>
    <row r="74" spans="1:12" ht="30.75" customHeight="1">
      <c r="A74" s="51">
        <v>8</v>
      </c>
      <c r="B74" s="62" t="s">
        <v>177</v>
      </c>
      <c r="C74" s="65" t="s">
        <v>176</v>
      </c>
      <c r="D74" s="66"/>
      <c r="E74" s="83" t="s">
        <v>277</v>
      </c>
      <c r="F74" s="84"/>
      <c r="G74" s="84"/>
      <c r="H74" s="85"/>
      <c r="I74" s="74" t="s">
        <v>191</v>
      </c>
      <c r="J74" s="75"/>
      <c r="K74" s="76"/>
      <c r="L74" s="98">
        <f>IF(COUNTIF(G75:G81,"TRUE")=0,"",IF(COUNTIF(G75:G81,"TRUE")&lt;3,3000000,3000000+(COUNTIF(G75:G81,"TRUE")-2)*500000))</f>
      </c>
    </row>
    <row r="75" spans="1:12" ht="16.5" customHeight="1">
      <c r="A75" s="52"/>
      <c r="B75" s="63"/>
      <c r="C75" s="67"/>
      <c r="D75" s="68"/>
      <c r="E75" s="36" t="s">
        <v>69</v>
      </c>
      <c r="F75" s="27" t="s">
        <v>178</v>
      </c>
      <c r="G75" s="25" t="b">
        <v>0</v>
      </c>
      <c r="H75" s="12"/>
      <c r="I75" s="77"/>
      <c r="J75" s="78"/>
      <c r="K75" s="79"/>
      <c r="L75" s="99"/>
    </row>
    <row r="76" spans="1:12" ht="16.5" customHeight="1">
      <c r="A76" s="52"/>
      <c r="B76" s="63"/>
      <c r="C76" s="67"/>
      <c r="D76" s="68"/>
      <c r="E76" s="36" t="s">
        <v>70</v>
      </c>
      <c r="F76" s="27" t="s">
        <v>179</v>
      </c>
      <c r="G76" s="25" t="b">
        <v>0</v>
      </c>
      <c r="H76" s="12"/>
      <c r="I76" s="77"/>
      <c r="J76" s="78"/>
      <c r="K76" s="79"/>
      <c r="L76" s="99"/>
    </row>
    <row r="77" spans="1:12" ht="16.5" customHeight="1">
      <c r="A77" s="52"/>
      <c r="B77" s="63"/>
      <c r="C77" s="67"/>
      <c r="D77" s="68"/>
      <c r="E77" s="36" t="s">
        <v>184</v>
      </c>
      <c r="F77" s="29" t="s">
        <v>190</v>
      </c>
      <c r="G77" s="25" t="b">
        <v>0</v>
      </c>
      <c r="H77" s="12"/>
      <c r="I77" s="77"/>
      <c r="J77" s="78"/>
      <c r="K77" s="79"/>
      <c r="L77" s="99"/>
    </row>
    <row r="78" spans="1:12" ht="16.5" customHeight="1">
      <c r="A78" s="52"/>
      <c r="B78" s="63"/>
      <c r="C78" s="67"/>
      <c r="D78" s="68"/>
      <c r="E78" s="36" t="s">
        <v>185</v>
      </c>
      <c r="F78" s="27" t="s">
        <v>180</v>
      </c>
      <c r="G78" s="25" t="b">
        <v>0</v>
      </c>
      <c r="H78" s="12"/>
      <c r="I78" s="77"/>
      <c r="J78" s="78"/>
      <c r="K78" s="79"/>
      <c r="L78" s="99"/>
    </row>
    <row r="79" spans="1:12" ht="16.5" customHeight="1">
      <c r="A79" s="52"/>
      <c r="B79" s="63"/>
      <c r="C79" s="67"/>
      <c r="D79" s="68"/>
      <c r="E79" s="36" t="s">
        <v>186</v>
      </c>
      <c r="F79" s="29" t="s">
        <v>181</v>
      </c>
      <c r="G79" s="25" t="b">
        <v>0</v>
      </c>
      <c r="H79" s="12"/>
      <c r="I79" s="77"/>
      <c r="J79" s="78"/>
      <c r="K79" s="79"/>
      <c r="L79" s="99"/>
    </row>
    <row r="80" spans="1:12" ht="16.5" customHeight="1">
      <c r="A80" s="52"/>
      <c r="B80" s="63"/>
      <c r="C80" s="67"/>
      <c r="D80" s="68"/>
      <c r="E80" s="36" t="s">
        <v>187</v>
      </c>
      <c r="F80" s="29" t="s">
        <v>182</v>
      </c>
      <c r="G80" s="25" t="b">
        <v>0</v>
      </c>
      <c r="H80" s="12"/>
      <c r="I80" s="77"/>
      <c r="J80" s="78"/>
      <c r="K80" s="79"/>
      <c r="L80" s="99"/>
    </row>
    <row r="81" spans="1:12" ht="16.5" customHeight="1">
      <c r="A81" s="53"/>
      <c r="B81" s="64"/>
      <c r="C81" s="69"/>
      <c r="D81" s="70"/>
      <c r="E81" s="36" t="s">
        <v>188</v>
      </c>
      <c r="F81" s="29" t="s">
        <v>183</v>
      </c>
      <c r="G81" s="25" t="b">
        <v>0</v>
      </c>
      <c r="H81" s="12"/>
      <c r="I81" s="80"/>
      <c r="J81" s="81"/>
      <c r="K81" s="82"/>
      <c r="L81" s="100"/>
    </row>
    <row r="82" spans="1:12" ht="16.5" customHeight="1">
      <c r="A82" s="16">
        <v>9</v>
      </c>
      <c r="B82" s="17" t="s">
        <v>177</v>
      </c>
      <c r="C82" s="143" t="s">
        <v>193</v>
      </c>
      <c r="D82" s="145"/>
      <c r="E82" s="57" t="s">
        <v>192</v>
      </c>
      <c r="F82" s="58"/>
      <c r="G82" s="25" t="b">
        <v>0</v>
      </c>
      <c r="H82" s="12"/>
      <c r="I82" s="59">
        <v>3000000</v>
      </c>
      <c r="J82" s="60"/>
      <c r="K82" s="61"/>
      <c r="L82" s="19">
        <f>IF(COUNTIF(G82,"TRUE")=0,"",3000000)</f>
      </c>
    </row>
    <row r="83" spans="1:12" ht="33.75" customHeight="1">
      <c r="A83" s="51">
        <v>10</v>
      </c>
      <c r="B83" s="62" t="s">
        <v>177</v>
      </c>
      <c r="C83" s="65" t="s">
        <v>194</v>
      </c>
      <c r="D83" s="66"/>
      <c r="E83" s="150" t="s">
        <v>276</v>
      </c>
      <c r="F83" s="151"/>
      <c r="G83" s="151"/>
      <c r="H83" s="152"/>
      <c r="I83" s="42" t="s">
        <v>191</v>
      </c>
      <c r="J83" s="43"/>
      <c r="K83" s="44"/>
      <c r="L83" s="147">
        <f>IF(COUNTIF(G84:G87,"TRUE")=0,"",IF(COUNTIF(G84:G87,"TRUE")&lt;3,3000000,3000000+(COUNTIF(G84:G87,"TRUE")-2)*500000))</f>
      </c>
    </row>
    <row r="84" spans="1:12" ht="30.75" customHeight="1">
      <c r="A84" s="52"/>
      <c r="B84" s="63"/>
      <c r="C84" s="67"/>
      <c r="D84" s="68"/>
      <c r="E84" s="15" t="s">
        <v>77</v>
      </c>
      <c r="F84" s="24" t="s">
        <v>196</v>
      </c>
      <c r="G84" s="18" t="b">
        <v>0</v>
      </c>
      <c r="H84" s="12"/>
      <c r="I84" s="45"/>
      <c r="J84" s="46"/>
      <c r="K84" s="47"/>
      <c r="L84" s="148"/>
    </row>
    <row r="85" spans="1:12" ht="30.75" customHeight="1">
      <c r="A85" s="52"/>
      <c r="B85" s="63"/>
      <c r="C85" s="67"/>
      <c r="D85" s="68"/>
      <c r="E85" s="15" t="s">
        <v>78</v>
      </c>
      <c r="F85" s="24" t="s">
        <v>197</v>
      </c>
      <c r="G85" s="18" t="b">
        <v>0</v>
      </c>
      <c r="H85" s="12"/>
      <c r="I85" s="45"/>
      <c r="J85" s="46"/>
      <c r="K85" s="47"/>
      <c r="L85" s="148"/>
    </row>
    <row r="86" spans="1:12" ht="30.75" customHeight="1">
      <c r="A86" s="52"/>
      <c r="B86" s="63"/>
      <c r="C86" s="67"/>
      <c r="D86" s="68"/>
      <c r="E86" s="15" t="s">
        <v>79</v>
      </c>
      <c r="F86" s="24" t="s">
        <v>198</v>
      </c>
      <c r="G86" s="18" t="b">
        <v>0</v>
      </c>
      <c r="H86" s="12"/>
      <c r="I86" s="45"/>
      <c r="J86" s="46"/>
      <c r="K86" s="47"/>
      <c r="L86" s="148"/>
    </row>
    <row r="87" spans="1:12" ht="30.75" customHeight="1">
      <c r="A87" s="53"/>
      <c r="B87" s="64"/>
      <c r="C87" s="69"/>
      <c r="D87" s="70"/>
      <c r="E87" s="15" t="s">
        <v>195</v>
      </c>
      <c r="F87" s="24" t="s">
        <v>199</v>
      </c>
      <c r="G87" s="18" t="b">
        <v>0</v>
      </c>
      <c r="H87" s="12"/>
      <c r="I87" s="48"/>
      <c r="J87" s="49"/>
      <c r="K87" s="50"/>
      <c r="L87" s="149"/>
    </row>
    <row r="88" spans="1:12" ht="16.5" customHeight="1">
      <c r="A88" s="51">
        <v>11</v>
      </c>
      <c r="B88" s="62" t="s">
        <v>23</v>
      </c>
      <c r="C88" s="65" t="s">
        <v>200</v>
      </c>
      <c r="D88" s="66"/>
      <c r="E88" s="54" t="s">
        <v>278</v>
      </c>
      <c r="F88" s="55"/>
      <c r="G88" s="55"/>
      <c r="H88" s="56"/>
      <c r="I88" s="74" t="s">
        <v>189</v>
      </c>
      <c r="J88" s="75"/>
      <c r="K88" s="76"/>
      <c r="L88" s="147">
        <f>IF(COUNTIF(G89:G112,"TRUE")=0,"",IF(COUNTIF(G89:G112,"TRUE")&gt;10,7000000,IF(COUNTIF(G89:G112,"TRUE")&lt;3,3000000,3000000+(COUNTIF(G89:G112,"TRUE")-2)*500000)))</f>
      </c>
    </row>
    <row r="89" spans="1:12" ht="16.5" customHeight="1">
      <c r="A89" s="52"/>
      <c r="B89" s="63"/>
      <c r="C89" s="67"/>
      <c r="D89" s="178"/>
      <c r="E89" s="15" t="s">
        <v>201</v>
      </c>
      <c r="F89" s="38" t="s">
        <v>203</v>
      </c>
      <c r="G89" s="18" t="b">
        <v>0</v>
      </c>
      <c r="H89" s="13"/>
      <c r="I89" s="78"/>
      <c r="J89" s="78"/>
      <c r="K89" s="79"/>
      <c r="L89" s="148"/>
    </row>
    <row r="90" spans="1:12" ht="16.5" customHeight="1">
      <c r="A90" s="52"/>
      <c r="B90" s="63"/>
      <c r="C90" s="67"/>
      <c r="D90" s="178"/>
      <c r="E90" s="15" t="s">
        <v>202</v>
      </c>
      <c r="F90" s="38" t="s">
        <v>204</v>
      </c>
      <c r="G90" s="18" t="b">
        <v>0</v>
      </c>
      <c r="H90" s="13"/>
      <c r="I90" s="78"/>
      <c r="J90" s="78"/>
      <c r="K90" s="79"/>
      <c r="L90" s="148"/>
    </row>
    <row r="91" spans="1:12" ht="16.5" customHeight="1">
      <c r="A91" s="52"/>
      <c r="B91" s="63"/>
      <c r="C91" s="67"/>
      <c r="D91" s="178"/>
      <c r="E91" s="15" t="s">
        <v>227</v>
      </c>
      <c r="F91" s="38" t="s">
        <v>205</v>
      </c>
      <c r="G91" s="18" t="b">
        <v>0</v>
      </c>
      <c r="H91" s="13"/>
      <c r="I91" s="78"/>
      <c r="J91" s="78"/>
      <c r="K91" s="79"/>
      <c r="L91" s="148"/>
    </row>
    <row r="92" spans="1:12" ht="16.5" customHeight="1">
      <c r="A92" s="52"/>
      <c r="B92" s="63"/>
      <c r="C92" s="67"/>
      <c r="D92" s="178"/>
      <c r="E92" s="15" t="s">
        <v>228</v>
      </c>
      <c r="F92" s="38" t="s">
        <v>206</v>
      </c>
      <c r="G92" s="18" t="b">
        <v>0</v>
      </c>
      <c r="H92" s="13"/>
      <c r="I92" s="78"/>
      <c r="J92" s="78"/>
      <c r="K92" s="79"/>
      <c r="L92" s="148"/>
    </row>
    <row r="93" spans="1:12" ht="16.5" customHeight="1">
      <c r="A93" s="52"/>
      <c r="B93" s="63"/>
      <c r="C93" s="67"/>
      <c r="D93" s="178"/>
      <c r="E93" s="15" t="s">
        <v>229</v>
      </c>
      <c r="F93" s="38" t="s">
        <v>207</v>
      </c>
      <c r="G93" s="18" t="b">
        <v>0</v>
      </c>
      <c r="H93" s="13"/>
      <c r="I93" s="78"/>
      <c r="J93" s="78"/>
      <c r="K93" s="79"/>
      <c r="L93" s="148"/>
    </row>
    <row r="94" spans="1:12" ht="16.5" customHeight="1">
      <c r="A94" s="52"/>
      <c r="B94" s="63"/>
      <c r="C94" s="67"/>
      <c r="D94" s="178"/>
      <c r="E94" s="15" t="s">
        <v>230</v>
      </c>
      <c r="F94" s="38" t="s">
        <v>208</v>
      </c>
      <c r="G94" s="18" t="b">
        <v>0</v>
      </c>
      <c r="H94" s="13"/>
      <c r="I94" s="78"/>
      <c r="J94" s="78"/>
      <c r="K94" s="79"/>
      <c r="L94" s="148"/>
    </row>
    <row r="95" spans="1:12" ht="16.5" customHeight="1">
      <c r="A95" s="52"/>
      <c r="B95" s="63"/>
      <c r="C95" s="67"/>
      <c r="D95" s="178"/>
      <c r="E95" s="35" t="s">
        <v>231</v>
      </c>
      <c r="F95" s="41" t="s">
        <v>209</v>
      </c>
      <c r="G95" s="25" t="b">
        <v>0</v>
      </c>
      <c r="H95" s="26"/>
      <c r="I95" s="78"/>
      <c r="J95" s="78"/>
      <c r="K95" s="79"/>
      <c r="L95" s="148"/>
    </row>
    <row r="96" spans="1:12" ht="16.5" customHeight="1">
      <c r="A96" s="52"/>
      <c r="B96" s="63"/>
      <c r="C96" s="67"/>
      <c r="D96" s="178"/>
      <c r="E96" s="15" t="s">
        <v>232</v>
      </c>
      <c r="F96" s="38" t="s">
        <v>210</v>
      </c>
      <c r="G96" s="18" t="b">
        <v>0</v>
      </c>
      <c r="H96" s="13"/>
      <c r="I96" s="78"/>
      <c r="J96" s="78"/>
      <c r="K96" s="79"/>
      <c r="L96" s="148"/>
    </row>
    <row r="97" spans="1:12" ht="16.5" customHeight="1">
      <c r="A97" s="52"/>
      <c r="B97" s="63"/>
      <c r="C97" s="67"/>
      <c r="D97" s="178"/>
      <c r="E97" s="15" t="s">
        <v>233</v>
      </c>
      <c r="F97" s="38" t="s">
        <v>211</v>
      </c>
      <c r="G97" s="18" t="b">
        <v>0</v>
      </c>
      <c r="H97" s="13"/>
      <c r="I97" s="78"/>
      <c r="J97" s="78"/>
      <c r="K97" s="79"/>
      <c r="L97" s="148"/>
    </row>
    <row r="98" spans="1:12" ht="16.5" customHeight="1">
      <c r="A98" s="52"/>
      <c r="B98" s="63"/>
      <c r="C98" s="67"/>
      <c r="D98" s="178"/>
      <c r="E98" s="15" t="s">
        <v>234</v>
      </c>
      <c r="F98" s="38" t="s">
        <v>212</v>
      </c>
      <c r="G98" s="18" t="b">
        <v>0</v>
      </c>
      <c r="H98" s="13"/>
      <c r="I98" s="78"/>
      <c r="J98" s="78"/>
      <c r="K98" s="79"/>
      <c r="L98" s="148"/>
    </row>
    <row r="99" spans="1:12" ht="16.5" customHeight="1">
      <c r="A99" s="52"/>
      <c r="B99" s="63"/>
      <c r="C99" s="67"/>
      <c r="D99" s="178"/>
      <c r="E99" s="15" t="s">
        <v>235</v>
      </c>
      <c r="F99" s="38" t="s">
        <v>213</v>
      </c>
      <c r="G99" s="18" t="b">
        <v>0</v>
      </c>
      <c r="H99" s="13"/>
      <c r="I99" s="78"/>
      <c r="J99" s="78"/>
      <c r="K99" s="79"/>
      <c r="L99" s="148"/>
    </row>
    <row r="100" spans="1:12" ht="16.5" customHeight="1">
      <c r="A100" s="52"/>
      <c r="B100" s="63"/>
      <c r="C100" s="67"/>
      <c r="D100" s="178"/>
      <c r="E100" s="15" t="s">
        <v>236</v>
      </c>
      <c r="F100" s="38" t="s">
        <v>214</v>
      </c>
      <c r="G100" s="18" t="b">
        <v>0</v>
      </c>
      <c r="H100" s="13"/>
      <c r="I100" s="78"/>
      <c r="J100" s="78"/>
      <c r="K100" s="79"/>
      <c r="L100" s="148"/>
    </row>
    <row r="101" spans="1:12" ht="16.5" customHeight="1">
      <c r="A101" s="52"/>
      <c r="B101" s="63"/>
      <c r="C101" s="67"/>
      <c r="D101" s="178"/>
      <c r="E101" s="15" t="s">
        <v>237</v>
      </c>
      <c r="F101" s="38" t="s">
        <v>215</v>
      </c>
      <c r="G101" s="18"/>
      <c r="H101" s="13"/>
      <c r="I101" s="78"/>
      <c r="J101" s="78"/>
      <c r="K101" s="79"/>
      <c r="L101" s="148"/>
    </row>
    <row r="102" spans="1:12" ht="16.5" customHeight="1">
      <c r="A102" s="52"/>
      <c r="B102" s="63"/>
      <c r="C102" s="67"/>
      <c r="D102" s="178"/>
      <c r="E102" s="15" t="s">
        <v>238</v>
      </c>
      <c r="F102" s="38" t="s">
        <v>216</v>
      </c>
      <c r="G102" s="18"/>
      <c r="H102" s="13"/>
      <c r="I102" s="78"/>
      <c r="J102" s="78"/>
      <c r="K102" s="79"/>
      <c r="L102" s="148"/>
    </row>
    <row r="103" spans="1:12" ht="16.5" customHeight="1">
      <c r="A103" s="52"/>
      <c r="B103" s="63"/>
      <c r="C103" s="67"/>
      <c r="D103" s="178"/>
      <c r="E103" s="15" t="s">
        <v>239</v>
      </c>
      <c r="F103" s="38" t="s">
        <v>217</v>
      </c>
      <c r="G103" s="18"/>
      <c r="H103" s="13"/>
      <c r="I103" s="78"/>
      <c r="J103" s="78"/>
      <c r="K103" s="79"/>
      <c r="L103" s="148"/>
    </row>
    <row r="104" spans="1:12" ht="16.5" customHeight="1">
      <c r="A104" s="52"/>
      <c r="B104" s="63"/>
      <c r="C104" s="67"/>
      <c r="D104" s="178"/>
      <c r="E104" s="15" t="s">
        <v>240</v>
      </c>
      <c r="F104" s="38" t="s">
        <v>218</v>
      </c>
      <c r="G104" s="18"/>
      <c r="H104" s="13"/>
      <c r="I104" s="78"/>
      <c r="J104" s="78"/>
      <c r="K104" s="79"/>
      <c r="L104" s="148"/>
    </row>
    <row r="105" spans="1:12" ht="28.5" customHeight="1">
      <c r="A105" s="52"/>
      <c r="B105" s="63"/>
      <c r="C105" s="67"/>
      <c r="D105" s="178"/>
      <c r="E105" s="15" t="s">
        <v>241</v>
      </c>
      <c r="F105" s="38" t="s">
        <v>219</v>
      </c>
      <c r="G105" s="18"/>
      <c r="H105" s="13"/>
      <c r="I105" s="78"/>
      <c r="J105" s="78"/>
      <c r="K105" s="79"/>
      <c r="L105" s="148"/>
    </row>
    <row r="106" spans="1:12" ht="16.5" customHeight="1">
      <c r="A106" s="52"/>
      <c r="B106" s="63"/>
      <c r="C106" s="67"/>
      <c r="D106" s="178"/>
      <c r="E106" s="15" t="s">
        <v>242</v>
      </c>
      <c r="F106" s="38" t="s">
        <v>220</v>
      </c>
      <c r="G106" s="18"/>
      <c r="H106" s="13"/>
      <c r="I106" s="78"/>
      <c r="J106" s="78"/>
      <c r="K106" s="79"/>
      <c r="L106" s="148"/>
    </row>
    <row r="107" spans="1:12" ht="16.5" customHeight="1">
      <c r="A107" s="52"/>
      <c r="B107" s="63"/>
      <c r="C107" s="67"/>
      <c r="D107" s="178"/>
      <c r="E107" s="15" t="s">
        <v>243</v>
      </c>
      <c r="F107" s="38" t="s">
        <v>221</v>
      </c>
      <c r="G107" s="18"/>
      <c r="H107" s="13"/>
      <c r="I107" s="78"/>
      <c r="J107" s="78"/>
      <c r="K107" s="79"/>
      <c r="L107" s="148"/>
    </row>
    <row r="108" spans="1:12" ht="16.5" customHeight="1">
      <c r="A108" s="52"/>
      <c r="B108" s="63"/>
      <c r="C108" s="67"/>
      <c r="D108" s="178"/>
      <c r="E108" s="15" t="s">
        <v>244</v>
      </c>
      <c r="F108" s="38" t="s">
        <v>222</v>
      </c>
      <c r="G108" s="18"/>
      <c r="H108" s="13"/>
      <c r="I108" s="78"/>
      <c r="J108" s="78"/>
      <c r="K108" s="79"/>
      <c r="L108" s="148"/>
    </row>
    <row r="109" spans="1:12" ht="16.5" customHeight="1">
      <c r="A109" s="52"/>
      <c r="B109" s="63"/>
      <c r="C109" s="67"/>
      <c r="D109" s="178"/>
      <c r="E109" s="15" t="s">
        <v>245</v>
      </c>
      <c r="F109" s="38" t="s">
        <v>223</v>
      </c>
      <c r="G109" s="18"/>
      <c r="H109" s="13"/>
      <c r="I109" s="78"/>
      <c r="J109" s="78"/>
      <c r="K109" s="79"/>
      <c r="L109" s="148"/>
    </row>
    <row r="110" spans="1:12" ht="16.5" customHeight="1">
      <c r="A110" s="52"/>
      <c r="B110" s="63"/>
      <c r="C110" s="67"/>
      <c r="D110" s="178"/>
      <c r="E110" s="15" t="s">
        <v>246</v>
      </c>
      <c r="F110" s="38" t="s">
        <v>224</v>
      </c>
      <c r="G110" s="18"/>
      <c r="H110" s="13"/>
      <c r="I110" s="78"/>
      <c r="J110" s="78"/>
      <c r="K110" s="79"/>
      <c r="L110" s="148"/>
    </row>
    <row r="111" spans="1:12" ht="16.5" customHeight="1">
      <c r="A111" s="52"/>
      <c r="B111" s="63"/>
      <c r="C111" s="67"/>
      <c r="D111" s="178"/>
      <c r="E111" s="15" t="s">
        <v>247</v>
      </c>
      <c r="F111" s="38" t="s">
        <v>225</v>
      </c>
      <c r="G111" s="18"/>
      <c r="H111" s="13"/>
      <c r="I111" s="78"/>
      <c r="J111" s="78"/>
      <c r="K111" s="79"/>
      <c r="L111" s="148"/>
    </row>
    <row r="112" spans="1:12" ht="16.5" customHeight="1">
      <c r="A112" s="53"/>
      <c r="B112" s="64"/>
      <c r="C112" s="69"/>
      <c r="D112" s="179"/>
      <c r="E112" s="15" t="s">
        <v>248</v>
      </c>
      <c r="F112" s="38" t="s">
        <v>226</v>
      </c>
      <c r="G112" s="18"/>
      <c r="H112" s="13"/>
      <c r="I112" s="81"/>
      <c r="J112" s="81"/>
      <c r="K112" s="82"/>
      <c r="L112" s="149"/>
    </row>
    <row r="113" spans="1:12" ht="16.5" customHeight="1">
      <c r="A113" s="51">
        <v>12</v>
      </c>
      <c r="B113" s="62" t="s">
        <v>249</v>
      </c>
      <c r="C113" s="65" t="s">
        <v>250</v>
      </c>
      <c r="D113" s="66"/>
      <c r="E113" s="35" t="s">
        <v>251</v>
      </c>
      <c r="F113" s="39" t="s">
        <v>254</v>
      </c>
      <c r="G113" s="25" t="b">
        <v>0</v>
      </c>
      <c r="H113" s="37"/>
      <c r="I113" s="42" t="s">
        <v>116</v>
      </c>
      <c r="J113" s="43"/>
      <c r="K113" s="44"/>
      <c r="L113" s="147">
        <f>IF(COUNTIF(G113:G115,"TRUE")=0,"",IF(COUNTIF(G113:G115,"TRUE")&lt;2,1500000,1500000+(COUNTIF(G113:G115,"TRUE")-1)*200000))</f>
      </c>
    </row>
    <row r="114" spans="1:12" ht="16.5" customHeight="1">
      <c r="A114" s="52"/>
      <c r="B114" s="63"/>
      <c r="C114" s="67"/>
      <c r="D114" s="68"/>
      <c r="E114" s="15" t="s">
        <v>252</v>
      </c>
      <c r="F114" s="40" t="s">
        <v>106</v>
      </c>
      <c r="G114" s="18" t="b">
        <v>0</v>
      </c>
      <c r="H114" s="12"/>
      <c r="I114" s="45"/>
      <c r="J114" s="46"/>
      <c r="K114" s="47"/>
      <c r="L114" s="148"/>
    </row>
    <row r="115" spans="1:12" ht="16.5" customHeight="1">
      <c r="A115" s="53"/>
      <c r="B115" s="64"/>
      <c r="C115" s="69"/>
      <c r="D115" s="70"/>
      <c r="E115" s="15" t="s">
        <v>253</v>
      </c>
      <c r="F115" s="40" t="s">
        <v>114</v>
      </c>
      <c r="G115" s="18" t="b">
        <v>0</v>
      </c>
      <c r="H115" s="12"/>
      <c r="I115" s="48"/>
      <c r="J115" s="49"/>
      <c r="K115" s="50"/>
      <c r="L115" s="149"/>
    </row>
    <row r="116" spans="1:12" ht="16.5" customHeight="1">
      <c r="A116" s="51">
        <v>13</v>
      </c>
      <c r="B116" s="62" t="s">
        <v>255</v>
      </c>
      <c r="C116" s="65" t="s">
        <v>263</v>
      </c>
      <c r="D116" s="66"/>
      <c r="E116" s="15" t="s">
        <v>256</v>
      </c>
      <c r="F116" s="40" t="s">
        <v>64</v>
      </c>
      <c r="G116" s="18" t="b">
        <v>0</v>
      </c>
      <c r="H116" s="12"/>
      <c r="I116" s="42" t="s">
        <v>53</v>
      </c>
      <c r="J116" s="43"/>
      <c r="K116" s="44"/>
      <c r="L116" s="147">
        <f>IF(COUNTIF(G116:G119,"TRUE")=0,"",IF(COUNTIF(G116:G119,"TRUE")&lt;3,2500000,2500000+(COUNTIF(G116:G119,"TRUE")-2)*200000))</f>
      </c>
    </row>
    <row r="117" spans="1:12" ht="16.5" customHeight="1">
      <c r="A117" s="52"/>
      <c r="B117" s="63"/>
      <c r="C117" s="67"/>
      <c r="D117" s="68"/>
      <c r="E117" s="15" t="s">
        <v>257</v>
      </c>
      <c r="F117" s="40" t="s">
        <v>260</v>
      </c>
      <c r="G117" s="18" t="b">
        <v>0</v>
      </c>
      <c r="H117" s="12"/>
      <c r="I117" s="45"/>
      <c r="J117" s="46"/>
      <c r="K117" s="47"/>
      <c r="L117" s="148"/>
    </row>
    <row r="118" spans="1:12" ht="16.5" customHeight="1">
      <c r="A118" s="52"/>
      <c r="B118" s="63"/>
      <c r="C118" s="67"/>
      <c r="D118" s="68"/>
      <c r="E118" s="15" t="s">
        <v>258</v>
      </c>
      <c r="F118" s="40" t="s">
        <v>261</v>
      </c>
      <c r="G118" s="18" t="b">
        <v>0</v>
      </c>
      <c r="H118" s="12"/>
      <c r="I118" s="45"/>
      <c r="J118" s="46"/>
      <c r="K118" s="47"/>
      <c r="L118" s="148"/>
    </row>
    <row r="119" spans="1:12" ht="16.5" customHeight="1">
      <c r="A119" s="53"/>
      <c r="B119" s="64"/>
      <c r="C119" s="69"/>
      <c r="D119" s="70"/>
      <c r="E119" s="15" t="s">
        <v>259</v>
      </c>
      <c r="F119" s="40" t="s">
        <v>262</v>
      </c>
      <c r="G119" s="18" t="b">
        <v>0</v>
      </c>
      <c r="H119" s="12"/>
      <c r="I119" s="48"/>
      <c r="J119" s="49"/>
      <c r="K119" s="50"/>
      <c r="L119" s="149"/>
    </row>
    <row r="120" spans="1:12" ht="31.5" customHeight="1">
      <c r="A120" s="51">
        <v>14</v>
      </c>
      <c r="B120" s="62" t="s">
        <v>265</v>
      </c>
      <c r="C120" s="65" t="s">
        <v>264</v>
      </c>
      <c r="D120" s="66"/>
      <c r="E120" s="112" t="s">
        <v>270</v>
      </c>
      <c r="F120" s="113"/>
      <c r="G120" s="113"/>
      <c r="H120" s="114"/>
      <c r="I120" s="42" t="s">
        <v>274</v>
      </c>
      <c r="J120" s="43"/>
      <c r="K120" s="44"/>
      <c r="L120" s="147">
        <f>IF(COUNTIF(G121:G124,"TRUE")=0,"",IF(COUNTIF(G121:G124,"TRUE")&lt;3,2500000,2500000+(COUNTIF(G121:G124,"TRUE")-2)*200000))</f>
      </c>
    </row>
    <row r="121" spans="1:12" ht="16.5" customHeight="1">
      <c r="A121" s="52"/>
      <c r="B121" s="63"/>
      <c r="C121" s="67"/>
      <c r="D121" s="68"/>
      <c r="E121" s="15" t="s">
        <v>266</v>
      </c>
      <c r="F121" s="40" t="s">
        <v>23</v>
      </c>
      <c r="G121" s="18" t="b">
        <v>0</v>
      </c>
      <c r="H121" s="12"/>
      <c r="I121" s="45"/>
      <c r="J121" s="46"/>
      <c r="K121" s="47"/>
      <c r="L121" s="148"/>
    </row>
    <row r="122" spans="1:12" ht="16.5" customHeight="1">
      <c r="A122" s="52"/>
      <c r="B122" s="63"/>
      <c r="C122" s="67"/>
      <c r="D122" s="68"/>
      <c r="E122" s="15" t="s">
        <v>267</v>
      </c>
      <c r="F122" s="40" t="s">
        <v>271</v>
      </c>
      <c r="G122" s="18" t="b">
        <v>0</v>
      </c>
      <c r="H122" s="12"/>
      <c r="I122" s="45"/>
      <c r="J122" s="46"/>
      <c r="K122" s="47"/>
      <c r="L122" s="148"/>
    </row>
    <row r="123" spans="1:12" ht="16.5" customHeight="1">
      <c r="A123" s="52"/>
      <c r="B123" s="63"/>
      <c r="C123" s="67"/>
      <c r="D123" s="68"/>
      <c r="E123" s="15" t="s">
        <v>268</v>
      </c>
      <c r="F123" s="40" t="s">
        <v>272</v>
      </c>
      <c r="G123" s="18" t="b">
        <v>0</v>
      </c>
      <c r="H123" s="12"/>
      <c r="I123" s="45"/>
      <c r="J123" s="46"/>
      <c r="K123" s="47"/>
      <c r="L123" s="148"/>
    </row>
    <row r="124" spans="1:12" ht="16.5" customHeight="1">
      <c r="A124" s="53"/>
      <c r="B124" s="64"/>
      <c r="C124" s="69"/>
      <c r="D124" s="70"/>
      <c r="E124" s="15" t="s">
        <v>269</v>
      </c>
      <c r="F124" s="40" t="s">
        <v>273</v>
      </c>
      <c r="G124" s="18" t="b">
        <v>0</v>
      </c>
      <c r="H124" s="12"/>
      <c r="I124" s="48"/>
      <c r="J124" s="49"/>
      <c r="K124" s="50"/>
      <c r="L124" s="149"/>
    </row>
    <row r="125" spans="1:12" ht="21.75" customHeight="1">
      <c r="A125" s="162" t="s">
        <v>71</v>
      </c>
      <c r="B125" s="162"/>
      <c r="C125" s="162" t="s">
        <v>72</v>
      </c>
      <c r="D125" s="162"/>
      <c r="E125" s="162"/>
      <c r="F125" s="162"/>
      <c r="G125" s="162"/>
      <c r="H125" s="162"/>
      <c r="I125" s="163">
        <f>IF(SUM(COUNTIF(G30:G38,"TRUE"),COUNTIF(G40:G43,"TRUE"),COUNTIF(G45:G47,"TRUE"),COUNTIF(G48:G48,"TRUE"),COUNTIF(G49:G52,"TRUE"),COUNTIF(G53:G56,"TRUE"),COUNTIF(G58:G73,"TRUE"),COUNTIF(G75:G81,"TRUE"),COUNTIF(G82:G82,"TRUE"),COUNTIF(G84:G87,"TRUE"),COUNTIF(G89:G112,"TRUE"),COUNTIF(G113:G115,"TRUE"),COUNTIF(G116:G119,"TRUE"),COUNTIF(G121:G124,"TRUE"))=0,"",SUM(IF(COUNTIF(G30:G38,"TRUE")=0,0,1),IF(COUNTIF(G40:G43,"TRUE")=0,0,1),IF(COUNTIF(G45:G47,"TRUE")=0,0,1),IF(COUNTIF(G48:G48,"TRUE")=0,0,1),IF(COUNTIF(G49:G52,"TRUE")=0,0,1),IF(COUNTIF(G53:G56,"TRUE")=0,0,1),IF(COUNTIF(G58:G73,"TRUE")=0,0,1),IF(COUNTIF(G75:G81,"TRUE")=0,0,1),IF(COUNTIF(G82:G82,"TRUE")=0,0,1),IF(COUNTIF(G84:G87,"TRUE")=0,0,1),IF(COUNTIF(G89:G112,"TRUE")=0,0,1),IF(COUNTIF(G113:G115,"TRUE")=0,0,1),IF(COUNTIF(G116:G119,"TRUE")=0,0,1),IF(COUNTIF(G121:G124,"TRUE")=0,0,1))&amp;" Chương trình")</f>
      </c>
      <c r="J125" s="163"/>
      <c r="K125" s="163"/>
      <c r="L125" s="163"/>
    </row>
    <row r="126" spans="1:12" ht="21.75" customHeight="1">
      <c r="A126" s="162"/>
      <c r="B126" s="162"/>
      <c r="C126" s="165" t="s">
        <v>74</v>
      </c>
      <c r="D126" s="166"/>
      <c r="E126" s="166"/>
      <c r="F126" s="166"/>
      <c r="G126" s="166"/>
      <c r="H126" s="167"/>
      <c r="I126" s="168">
        <f>IF(SUM(COUNTIF(G30:G38,"TRUE"),COUNTIF(G40:G43,"TRUE"),COUNTIF(G45:G47,"TRUE"),COUNTIF(G48:G48,"TRUE"),COUNTIF(G49:G52,"TRUE"),COUNTIF(G53:G56,"TRUE"),COUNTIF(G58:G73,"TRUE"),COUNTIF(G75:G81,"TRUE"),COUNTIF(G82:G82,"TRUE"),COUNTIF(G84:G87,"TRUE"),COUNTIF(G89:G112,"TRUE"),COUNTIF(G113:G115,"TRUE"),COUNTIF(G116:G119,"TRUE"),COUNTIF(G121:G124,"TRUE"))=0,"",SUM(COUNTIF(G30:G38,"TRUE"),COUNTIF(G40:G43,"TRUE"),COUNTIF(G45:G47,"TRUE"),COUNTIF(G48:G48,"TRUE"),COUNTIF(G49:G52,"TRUE"),COUNTIF(G53:G56,"TRUE"),COUNTIF(G58:G73,"TRUE"),COUNTIF(G75:G81,"TRUE"),COUNTIF(G82:G82,"TRUE"),COUNTIF(G84:G87,"TRUE"),COUNTIF(G89:G112,"TRUE"),COUNTIF(G113:G115,"TRUE"),COUNTIF(G116:G119,"TRUE"),COUNTIF(G121:G124,"TRUE"))&amp;" chỉ tiêu")</f>
      </c>
      <c r="J126" s="168"/>
      <c r="K126" s="168"/>
      <c r="L126" s="168"/>
    </row>
    <row r="127" spans="1:12" ht="21.75" customHeight="1">
      <c r="A127" s="162"/>
      <c r="B127" s="162"/>
      <c r="C127" s="162" t="s">
        <v>73</v>
      </c>
      <c r="D127" s="162"/>
      <c r="E127" s="162"/>
      <c r="F127" s="162"/>
      <c r="G127" s="162"/>
      <c r="H127" s="162"/>
      <c r="I127" s="164">
        <f>IF(SUM(L30:L124)=0,"",SUM(L30:L124))</f>
      </c>
      <c r="J127" s="164"/>
      <c r="K127" s="164"/>
      <c r="L127" s="164"/>
    </row>
    <row r="128" spans="1:12" ht="26.25" customHeight="1">
      <c r="A128" s="160" t="s">
        <v>50</v>
      </c>
      <c r="B128" s="160"/>
      <c r="C128" s="161" t="s">
        <v>75</v>
      </c>
      <c r="D128" s="161"/>
      <c r="E128" s="161"/>
      <c r="F128" s="161"/>
      <c r="G128" s="161"/>
      <c r="H128" s="161"/>
      <c r="I128" s="161"/>
      <c r="J128" s="161"/>
      <c r="K128" s="161"/>
      <c r="L128" s="161"/>
    </row>
    <row r="129" spans="1:12" ht="27.75" customHeight="1">
      <c r="A129" s="4" t="s">
        <v>76</v>
      </c>
      <c r="B129" s="159" t="s">
        <v>8</v>
      </c>
      <c r="C129" s="159"/>
      <c r="D129" s="159"/>
      <c r="E129" s="159"/>
      <c r="F129" s="159"/>
      <c r="G129" s="159"/>
      <c r="H129" s="159"/>
      <c r="I129" s="159"/>
      <c r="J129" s="159"/>
      <c r="K129" s="159"/>
      <c r="L129" s="159"/>
    </row>
    <row r="130" spans="1:12" ht="22.5" customHeight="1">
      <c r="A130" s="7">
        <v>10</v>
      </c>
      <c r="B130" s="122" t="s">
        <v>9</v>
      </c>
      <c r="C130" s="122"/>
      <c r="D130" s="122"/>
      <c r="E130" s="158" t="s">
        <v>275</v>
      </c>
      <c r="F130" s="158"/>
      <c r="G130" s="158"/>
      <c r="H130" s="158"/>
      <c r="I130" s="158"/>
      <c r="J130" s="158"/>
      <c r="K130" s="158"/>
      <c r="L130" s="158"/>
    </row>
    <row r="131" spans="1:12" ht="56.25" customHeight="1">
      <c r="A131" s="6">
        <v>11</v>
      </c>
      <c r="B131" s="156" t="s">
        <v>24</v>
      </c>
      <c r="C131" s="156"/>
      <c r="D131" s="156"/>
      <c r="E131" s="156"/>
      <c r="F131" s="156"/>
      <c r="G131" s="156"/>
      <c r="H131" s="156"/>
      <c r="I131" s="156"/>
      <c r="J131" s="156"/>
      <c r="K131" s="156"/>
      <c r="L131" s="156"/>
    </row>
    <row r="132" spans="1:12" ht="56.25" customHeight="1">
      <c r="A132" s="6" t="s">
        <v>14</v>
      </c>
      <c r="B132" s="156" t="s">
        <v>10</v>
      </c>
      <c r="C132" s="156"/>
      <c r="D132" s="156"/>
      <c r="E132" s="156"/>
      <c r="F132" s="156"/>
      <c r="G132" s="156"/>
      <c r="H132" s="156"/>
      <c r="I132" s="156"/>
      <c r="J132" s="156"/>
      <c r="K132" s="156"/>
      <c r="L132" s="156"/>
    </row>
    <row r="133" spans="1:12" ht="42" customHeight="1">
      <c r="A133" s="6" t="s">
        <v>14</v>
      </c>
      <c r="B133" s="156" t="s">
        <v>11</v>
      </c>
      <c r="C133" s="156"/>
      <c r="D133" s="156"/>
      <c r="E133" s="156"/>
      <c r="F133" s="156"/>
      <c r="G133" s="156"/>
      <c r="H133" s="156"/>
      <c r="I133" s="156"/>
      <c r="J133" s="156"/>
      <c r="K133" s="156"/>
      <c r="L133" s="156"/>
    </row>
    <row r="134" spans="1:12" ht="42" customHeight="1">
      <c r="A134" s="6" t="s">
        <v>14</v>
      </c>
      <c r="B134" s="156" t="s">
        <v>12</v>
      </c>
      <c r="C134" s="156"/>
      <c r="D134" s="156"/>
      <c r="E134" s="156"/>
      <c r="F134" s="156"/>
      <c r="G134" s="156"/>
      <c r="H134" s="156"/>
      <c r="I134" s="156"/>
      <c r="J134" s="156"/>
      <c r="K134" s="156"/>
      <c r="L134" s="156"/>
    </row>
    <row r="135" spans="1:12" ht="27.75" customHeight="1">
      <c r="A135" s="7">
        <v>12</v>
      </c>
      <c r="B135" s="122" t="s">
        <v>13</v>
      </c>
      <c r="C135" s="122"/>
      <c r="D135" s="122"/>
      <c r="E135" s="122"/>
      <c r="F135" s="122"/>
      <c r="G135" s="122"/>
      <c r="H135" s="122"/>
      <c r="I135" s="122"/>
      <c r="J135" s="122"/>
      <c r="K135" s="122"/>
      <c r="L135" s="122"/>
    </row>
    <row r="136" spans="1:12" ht="27.75" customHeight="1">
      <c r="A136" s="5" t="s">
        <v>14</v>
      </c>
      <c r="B136" s="122" t="s">
        <v>15</v>
      </c>
      <c r="C136" s="122"/>
      <c r="D136" s="122"/>
      <c r="E136" s="122"/>
      <c r="F136" s="122"/>
      <c r="G136" s="122"/>
      <c r="H136" s="122"/>
      <c r="I136" s="122"/>
      <c r="J136" s="122"/>
      <c r="K136" s="122"/>
      <c r="L136" s="122"/>
    </row>
    <row r="137" spans="1:12" ht="27.75" customHeight="1">
      <c r="A137" s="6" t="s">
        <v>14</v>
      </c>
      <c r="B137" s="154" t="s">
        <v>16</v>
      </c>
      <c r="C137" s="154"/>
      <c r="D137" s="154"/>
      <c r="E137" s="154"/>
      <c r="F137" s="154"/>
      <c r="G137" s="154"/>
      <c r="H137" s="154"/>
      <c r="I137" s="154"/>
      <c r="J137" s="154"/>
      <c r="K137" s="154"/>
      <c r="L137" s="154"/>
    </row>
    <row r="138" spans="1:12" ht="42" customHeight="1">
      <c r="A138" s="6" t="s">
        <v>14</v>
      </c>
      <c r="B138" s="157" t="s">
        <v>17</v>
      </c>
      <c r="C138" s="157"/>
      <c r="D138" s="157"/>
      <c r="E138" s="157"/>
      <c r="F138" s="157"/>
      <c r="G138" s="157"/>
      <c r="H138" s="157"/>
      <c r="I138" s="157"/>
      <c r="J138" s="157"/>
      <c r="K138" s="157"/>
      <c r="L138" s="157"/>
    </row>
    <row r="139" spans="1:12" ht="27.75" customHeight="1">
      <c r="A139" s="6" t="s">
        <v>14</v>
      </c>
      <c r="B139" s="154" t="s">
        <v>18</v>
      </c>
      <c r="C139" s="154"/>
      <c r="D139" s="154"/>
      <c r="E139" s="154"/>
      <c r="F139" s="154"/>
      <c r="G139" s="154"/>
      <c r="H139" s="154"/>
      <c r="I139" s="154"/>
      <c r="J139" s="154"/>
      <c r="K139" s="154"/>
      <c r="L139" s="154"/>
    </row>
    <row r="140" spans="1:12" ht="21" customHeight="1">
      <c r="A140" s="153"/>
      <c r="B140" s="153"/>
      <c r="C140" s="153"/>
      <c r="D140" s="153"/>
      <c r="E140" s="153"/>
      <c r="F140" s="153"/>
      <c r="G140" s="153"/>
      <c r="H140" s="155" t="str">
        <f ca="1">"Ngày  "&amp;DAY(TODAY())&amp;"  tháng  "&amp;MONTH(TODAY())&amp;"  năm  "&amp;YEAR(TODAY())</f>
        <v>Ngày  22  tháng  7  năm  2021</v>
      </c>
      <c r="I140" s="155"/>
      <c r="J140" s="155"/>
      <c r="K140" s="155"/>
      <c r="L140" s="155"/>
    </row>
    <row r="141" spans="1:12" ht="21" customHeight="1">
      <c r="A141" s="118" t="s">
        <v>20</v>
      </c>
      <c r="B141" s="118"/>
      <c r="C141" s="118"/>
      <c r="D141" s="118"/>
      <c r="E141" s="118"/>
      <c r="F141" s="118"/>
      <c r="G141" s="118" t="s">
        <v>19</v>
      </c>
      <c r="H141" s="118"/>
      <c r="I141" s="118"/>
      <c r="J141" s="118"/>
      <c r="K141" s="118"/>
      <c r="L141" s="118"/>
    </row>
    <row r="142" spans="1:12" ht="21" customHeight="1">
      <c r="A142" s="169" t="s">
        <v>21</v>
      </c>
      <c r="B142" s="169"/>
      <c r="C142" s="169"/>
      <c r="D142" s="169"/>
      <c r="E142" s="169"/>
      <c r="F142" s="169"/>
      <c r="G142" s="169" t="s">
        <v>21</v>
      </c>
      <c r="H142" s="169"/>
      <c r="I142" s="169"/>
      <c r="J142" s="169"/>
      <c r="K142" s="169"/>
      <c r="L142" s="169"/>
    </row>
    <row r="143" spans="1:12" ht="81.75" customHeight="1">
      <c r="A143" s="153"/>
      <c r="B143" s="153"/>
      <c r="C143" s="153"/>
      <c r="D143" s="153"/>
      <c r="E143" s="153"/>
      <c r="F143" s="153"/>
      <c r="G143" s="153"/>
      <c r="H143" s="153"/>
      <c r="I143" s="153"/>
      <c r="J143" s="153"/>
      <c r="K143" s="153"/>
      <c r="L143" s="153"/>
    </row>
    <row r="144" spans="1:12" ht="16.5">
      <c r="A144" s="153"/>
      <c r="B144" s="153"/>
      <c r="C144" s="153"/>
      <c r="D144" s="153"/>
      <c r="E144" s="153"/>
      <c r="F144" s="153"/>
      <c r="G144" s="153"/>
      <c r="H144" s="153"/>
      <c r="I144" s="153"/>
      <c r="J144" s="153"/>
      <c r="K144" s="153"/>
      <c r="L144" s="153"/>
    </row>
    <row r="145" spans="1:12" ht="10.5" customHeight="1">
      <c r="A145" s="153"/>
      <c r="B145" s="153"/>
      <c r="C145" s="153"/>
      <c r="D145" s="153"/>
      <c r="E145" s="153"/>
      <c r="F145" s="153"/>
      <c r="G145" s="153"/>
      <c r="H145" s="153"/>
      <c r="I145" s="153"/>
      <c r="J145" s="153"/>
      <c r="K145" s="153"/>
      <c r="L145" s="153"/>
    </row>
    <row r="146" spans="1:12" ht="25.5" customHeight="1">
      <c r="A146" s="158" t="str">
        <f>"Phiếu đăng ký có thể gửi qua e-mail, fax hoặc bưu điện "&amp;E130&amp;" đến địa chỉ:"</f>
        <v>Phiếu đăng ký có thể gửi qua e-mail, fax hoặc bưu điện Trước ngày 15/8/2021 đến địa chỉ:</v>
      </c>
      <c r="B146" s="158"/>
      <c r="C146" s="158"/>
      <c r="D146" s="158"/>
      <c r="E146" s="158"/>
      <c r="F146" s="158"/>
      <c r="G146" s="158"/>
      <c r="H146" s="158"/>
      <c r="I146" s="158"/>
      <c r="J146" s="158"/>
      <c r="K146" s="158"/>
      <c r="L146" s="158"/>
    </row>
    <row r="147" spans="1:12" ht="103.5" customHeight="1">
      <c r="A147" s="170" t="s">
        <v>52</v>
      </c>
      <c r="B147" s="171"/>
      <c r="C147" s="171"/>
      <c r="D147" s="171"/>
      <c r="E147" s="171"/>
      <c r="F147" s="171"/>
      <c r="G147" s="171"/>
      <c r="H147" s="171"/>
      <c r="I147" s="171"/>
      <c r="J147" s="171"/>
      <c r="K147" s="171"/>
      <c r="L147" s="171"/>
    </row>
    <row r="148" spans="1:12" ht="16.5">
      <c r="A148" s="8"/>
      <c r="B148" s="8"/>
      <c r="C148" s="8"/>
      <c r="D148" s="8"/>
      <c r="E148" s="8"/>
      <c r="F148" s="8"/>
      <c r="G148" s="8"/>
      <c r="H148" s="8"/>
      <c r="I148" s="8"/>
      <c r="J148" s="8"/>
      <c r="K148" s="8"/>
      <c r="L148" s="8"/>
    </row>
    <row r="149" spans="1:12" ht="16.5">
      <c r="A149" s="8"/>
      <c r="B149" s="8"/>
      <c r="C149" s="8"/>
      <c r="D149" s="8"/>
      <c r="E149" s="8"/>
      <c r="F149" s="8"/>
      <c r="G149" s="8"/>
      <c r="H149" s="8"/>
      <c r="I149" s="8"/>
      <c r="J149" s="8"/>
      <c r="K149" s="8"/>
      <c r="L149" s="8"/>
    </row>
    <row r="150" spans="1:12" ht="16.5">
      <c r="A150" s="8"/>
      <c r="B150" s="8"/>
      <c r="C150" s="8"/>
      <c r="D150" s="8"/>
      <c r="E150" s="8"/>
      <c r="F150" s="8"/>
      <c r="G150" s="8"/>
      <c r="H150" s="8"/>
      <c r="I150" s="8"/>
      <c r="J150" s="8"/>
      <c r="K150" s="8"/>
      <c r="L150" s="8"/>
    </row>
    <row r="151" spans="1:12" ht="16.5">
      <c r="A151" s="8"/>
      <c r="B151" s="8"/>
      <c r="C151" s="8"/>
      <c r="D151" s="8"/>
      <c r="E151" s="8"/>
      <c r="F151" s="8"/>
      <c r="G151" s="8"/>
      <c r="H151" s="8"/>
      <c r="I151" s="8"/>
      <c r="J151" s="8"/>
      <c r="K151" s="8"/>
      <c r="L151" s="8"/>
    </row>
    <row r="152" spans="1:12" ht="16.5">
      <c r="A152" s="8"/>
      <c r="B152" s="8"/>
      <c r="C152" s="8"/>
      <c r="D152" s="8"/>
      <c r="E152" s="8"/>
      <c r="F152" s="8"/>
      <c r="G152" s="8"/>
      <c r="H152" s="8"/>
      <c r="I152" s="8"/>
      <c r="J152" s="8"/>
      <c r="K152" s="8"/>
      <c r="L152" s="8"/>
    </row>
    <row r="153" spans="1:12" ht="16.5">
      <c r="A153" s="8"/>
      <c r="B153" s="8"/>
      <c r="C153" s="8"/>
      <c r="D153" s="8"/>
      <c r="E153" s="8"/>
      <c r="F153" s="8"/>
      <c r="G153" s="8"/>
      <c r="H153" s="8"/>
      <c r="I153" s="8"/>
      <c r="J153" s="8"/>
      <c r="K153" s="8"/>
      <c r="L153" s="8"/>
    </row>
    <row r="154" spans="1:12" ht="16.5">
      <c r="A154" s="8"/>
      <c r="B154" s="8"/>
      <c r="C154" s="8"/>
      <c r="D154" s="8"/>
      <c r="E154" s="8"/>
      <c r="F154" s="8"/>
      <c r="G154" s="8"/>
      <c r="H154" s="8"/>
      <c r="I154" s="8"/>
      <c r="J154" s="8"/>
      <c r="K154" s="8"/>
      <c r="L154" s="8"/>
    </row>
    <row r="155" spans="1:12" ht="16.5">
      <c r="A155" s="8"/>
      <c r="B155" s="8"/>
      <c r="C155" s="8"/>
      <c r="D155" s="8"/>
      <c r="E155" s="8"/>
      <c r="F155" s="8"/>
      <c r="G155" s="8"/>
      <c r="H155" s="8"/>
      <c r="I155" s="8"/>
      <c r="J155" s="8"/>
      <c r="K155" s="8"/>
      <c r="L155" s="8"/>
    </row>
    <row r="156" spans="1:12" ht="16.5">
      <c r="A156" s="8"/>
      <c r="B156" s="8"/>
      <c r="C156" s="8"/>
      <c r="D156" s="8"/>
      <c r="E156" s="8"/>
      <c r="F156" s="8"/>
      <c r="G156" s="8"/>
      <c r="H156" s="8"/>
      <c r="I156" s="8"/>
      <c r="J156" s="8"/>
      <c r="K156" s="8"/>
      <c r="L156" s="8"/>
    </row>
    <row r="157" spans="1:12" ht="16.5">
      <c r="A157" s="8"/>
      <c r="B157" s="8"/>
      <c r="C157" s="8"/>
      <c r="D157" s="8"/>
      <c r="E157" s="8"/>
      <c r="F157" s="8"/>
      <c r="G157" s="8"/>
      <c r="H157" s="8"/>
      <c r="I157" s="8"/>
      <c r="J157" s="8"/>
      <c r="K157" s="8"/>
      <c r="L157" s="8"/>
    </row>
    <row r="158" spans="1:12" ht="16.5">
      <c r="A158" s="8"/>
      <c r="B158" s="8"/>
      <c r="C158" s="8"/>
      <c r="D158" s="8"/>
      <c r="E158" s="8"/>
      <c r="F158" s="8"/>
      <c r="G158" s="8"/>
      <c r="H158" s="8"/>
      <c r="I158" s="8"/>
      <c r="J158" s="8"/>
      <c r="K158" s="8"/>
      <c r="L158" s="8"/>
    </row>
    <row r="159" spans="1:12" ht="16.5">
      <c r="A159" s="8"/>
      <c r="B159" s="8"/>
      <c r="C159" s="8"/>
      <c r="D159" s="8"/>
      <c r="E159" s="8"/>
      <c r="F159" s="8"/>
      <c r="G159" s="8"/>
      <c r="H159" s="8"/>
      <c r="I159" s="8"/>
      <c r="J159" s="8"/>
      <c r="K159" s="8"/>
      <c r="L159" s="8"/>
    </row>
    <row r="160" spans="1:12" ht="16.5">
      <c r="A160" s="8"/>
      <c r="B160" s="8"/>
      <c r="C160" s="8"/>
      <c r="D160" s="8"/>
      <c r="E160" s="8"/>
      <c r="F160" s="8"/>
      <c r="G160" s="8"/>
      <c r="H160" s="8"/>
      <c r="I160" s="8"/>
      <c r="J160" s="8"/>
      <c r="K160" s="8"/>
      <c r="L160" s="8"/>
    </row>
    <row r="161" spans="1:12" ht="16.5">
      <c r="A161" s="8"/>
      <c r="B161" s="8"/>
      <c r="C161" s="8"/>
      <c r="D161" s="8"/>
      <c r="E161" s="8"/>
      <c r="F161" s="8"/>
      <c r="G161" s="8"/>
      <c r="H161" s="8"/>
      <c r="I161" s="8"/>
      <c r="J161" s="8"/>
      <c r="K161" s="8"/>
      <c r="L161" s="8"/>
    </row>
    <row r="162" spans="1:12" ht="16.5">
      <c r="A162" s="8"/>
      <c r="B162" s="8"/>
      <c r="C162" s="8"/>
      <c r="D162" s="8"/>
      <c r="E162" s="8"/>
      <c r="F162" s="8"/>
      <c r="G162" s="8"/>
      <c r="H162" s="8"/>
      <c r="I162" s="8"/>
      <c r="J162" s="8"/>
      <c r="K162" s="8"/>
      <c r="L162" s="8"/>
    </row>
    <row r="163" spans="1:12" ht="16.5">
      <c r="A163" s="8"/>
      <c r="B163" s="8"/>
      <c r="C163" s="8"/>
      <c r="D163" s="8"/>
      <c r="E163" s="8"/>
      <c r="F163" s="8"/>
      <c r="G163" s="8"/>
      <c r="H163" s="8"/>
      <c r="I163" s="8"/>
      <c r="J163" s="8"/>
      <c r="K163" s="8"/>
      <c r="L163" s="8"/>
    </row>
    <row r="164" spans="1:12" ht="16.5">
      <c r="A164" s="8"/>
      <c r="B164" s="8"/>
      <c r="C164" s="8"/>
      <c r="D164" s="8"/>
      <c r="E164" s="8"/>
      <c r="F164" s="8"/>
      <c r="G164" s="8"/>
      <c r="H164" s="8"/>
      <c r="I164" s="8"/>
      <c r="J164" s="8"/>
      <c r="K164" s="8"/>
      <c r="L164" s="8"/>
    </row>
    <row r="165" spans="1:12" ht="16.5">
      <c r="A165" s="8"/>
      <c r="B165" s="8"/>
      <c r="C165" s="8"/>
      <c r="D165" s="8"/>
      <c r="E165" s="8"/>
      <c r="F165" s="8"/>
      <c r="G165" s="8"/>
      <c r="H165" s="8"/>
      <c r="I165" s="8"/>
      <c r="J165" s="8"/>
      <c r="K165" s="8"/>
      <c r="L165" s="8"/>
    </row>
    <row r="166" spans="1:12" ht="16.5">
      <c r="A166" s="8"/>
      <c r="B166" s="8"/>
      <c r="C166" s="8"/>
      <c r="D166" s="8"/>
      <c r="E166" s="8"/>
      <c r="F166" s="8"/>
      <c r="G166" s="8"/>
      <c r="H166" s="8"/>
      <c r="I166" s="8"/>
      <c r="J166" s="8"/>
      <c r="K166" s="8"/>
      <c r="L166" s="8"/>
    </row>
    <row r="167" spans="1:12" ht="16.5">
      <c r="A167" s="8"/>
      <c r="B167" s="8"/>
      <c r="C167" s="8"/>
      <c r="D167" s="8"/>
      <c r="E167" s="8"/>
      <c r="F167" s="8"/>
      <c r="G167" s="8"/>
      <c r="H167" s="8"/>
      <c r="I167" s="8"/>
      <c r="J167" s="8"/>
      <c r="K167" s="8"/>
      <c r="L167" s="8"/>
    </row>
    <row r="168" spans="1:12" ht="16.5">
      <c r="A168" s="8"/>
      <c r="B168" s="8"/>
      <c r="C168" s="8"/>
      <c r="D168" s="8"/>
      <c r="E168" s="8"/>
      <c r="F168" s="8"/>
      <c r="G168" s="8"/>
      <c r="H168" s="8"/>
      <c r="I168" s="8"/>
      <c r="J168" s="8"/>
      <c r="K168" s="8"/>
      <c r="L168" s="8"/>
    </row>
    <row r="169" spans="1:12" ht="16.5">
      <c r="A169" s="8"/>
      <c r="B169" s="8"/>
      <c r="C169" s="8"/>
      <c r="D169" s="8"/>
      <c r="E169" s="8"/>
      <c r="F169" s="8"/>
      <c r="G169" s="8"/>
      <c r="H169" s="8"/>
      <c r="I169" s="8"/>
      <c r="J169" s="8"/>
      <c r="K169" s="8"/>
      <c r="L169" s="8"/>
    </row>
    <row r="170" spans="1:12" ht="16.5">
      <c r="A170" s="8"/>
      <c r="B170" s="8"/>
      <c r="C170" s="8"/>
      <c r="D170" s="8"/>
      <c r="E170" s="8"/>
      <c r="F170" s="8"/>
      <c r="G170" s="8"/>
      <c r="H170" s="8"/>
      <c r="I170" s="8"/>
      <c r="J170" s="8"/>
      <c r="K170" s="8"/>
      <c r="L170" s="8"/>
    </row>
  </sheetData>
  <sheetProtection sheet="1" selectLockedCells="1"/>
  <mergeCells count="168">
    <mergeCell ref="F26:H26"/>
    <mergeCell ref="K26:L26"/>
    <mergeCell ref="A27:B27"/>
    <mergeCell ref="C27:H27"/>
    <mergeCell ref="I27:J27"/>
    <mergeCell ref="K27:L27"/>
    <mergeCell ref="I49:K52"/>
    <mergeCell ref="L49:L52"/>
    <mergeCell ref="C49:D52"/>
    <mergeCell ref="B49:B52"/>
    <mergeCell ref="A49:A52"/>
    <mergeCell ref="C29:D29"/>
    <mergeCell ref="E29:H29"/>
    <mergeCell ref="B39:B43"/>
    <mergeCell ref="I39:K43"/>
    <mergeCell ref="L39:L43"/>
    <mergeCell ref="B30:B38"/>
    <mergeCell ref="A30:A38"/>
    <mergeCell ref="A21:D21"/>
    <mergeCell ref="E21:L21"/>
    <mergeCell ref="A18:C18"/>
    <mergeCell ref="B15:L15"/>
    <mergeCell ref="D18:L18"/>
    <mergeCell ref="B19:L19"/>
    <mergeCell ref="E16:G16"/>
    <mergeCell ref="C12:G12"/>
    <mergeCell ref="A22:D22"/>
    <mergeCell ref="E22:L22"/>
    <mergeCell ref="I16:K16"/>
    <mergeCell ref="I17:K17"/>
    <mergeCell ref="A17:B17"/>
    <mergeCell ref="E17:G17"/>
    <mergeCell ref="A16:C16"/>
    <mergeCell ref="A1:L1"/>
    <mergeCell ref="B6:C6"/>
    <mergeCell ref="D6:L6"/>
    <mergeCell ref="B5:C5"/>
    <mergeCell ref="B3:L3"/>
    <mergeCell ref="A2:L2"/>
    <mergeCell ref="D4:L4"/>
    <mergeCell ref="D5:L5"/>
    <mergeCell ref="B4:C4"/>
    <mergeCell ref="A142:F142"/>
    <mergeCell ref="G142:L142"/>
    <mergeCell ref="A147:L147"/>
    <mergeCell ref="A143:F143"/>
    <mergeCell ref="G143:L143"/>
    <mergeCell ref="A144:F144"/>
    <mergeCell ref="G144:L144"/>
    <mergeCell ref="A146:L146"/>
    <mergeCell ref="A145:L145"/>
    <mergeCell ref="B130:D130"/>
    <mergeCell ref="E130:L130"/>
    <mergeCell ref="B131:L131"/>
    <mergeCell ref="B132:L132"/>
    <mergeCell ref="B133:L133"/>
    <mergeCell ref="B129:L129"/>
    <mergeCell ref="A128:B128"/>
    <mergeCell ref="C128:L128"/>
    <mergeCell ref="A125:B127"/>
    <mergeCell ref="I125:L125"/>
    <mergeCell ref="C127:H127"/>
    <mergeCell ref="I127:L127"/>
    <mergeCell ref="C126:H126"/>
    <mergeCell ref="I126:L126"/>
    <mergeCell ref="C125:H125"/>
    <mergeCell ref="A141:F141"/>
    <mergeCell ref="G141:L141"/>
    <mergeCell ref="A140:G140"/>
    <mergeCell ref="B139:L139"/>
    <mergeCell ref="H140:L140"/>
    <mergeCell ref="B134:L134"/>
    <mergeCell ref="B135:L135"/>
    <mergeCell ref="B136:L136"/>
    <mergeCell ref="B137:L137"/>
    <mergeCell ref="B138:L138"/>
    <mergeCell ref="L88:L112"/>
    <mergeCell ref="B120:B124"/>
    <mergeCell ref="A120:A124"/>
    <mergeCell ref="C120:D124"/>
    <mergeCell ref="E120:H120"/>
    <mergeCell ref="L74:L81"/>
    <mergeCell ref="E83:H83"/>
    <mergeCell ref="L113:L115"/>
    <mergeCell ref="B116:B119"/>
    <mergeCell ref="A116:A119"/>
    <mergeCell ref="I116:K119"/>
    <mergeCell ref="L116:L119"/>
    <mergeCell ref="C116:D119"/>
    <mergeCell ref="L83:L87"/>
    <mergeCell ref="C83:D87"/>
    <mergeCell ref="B83:B87"/>
    <mergeCell ref="A83:A87"/>
    <mergeCell ref="I83:K87"/>
    <mergeCell ref="I74:K81"/>
    <mergeCell ref="C82:D82"/>
    <mergeCell ref="C88:D112"/>
    <mergeCell ref="B88:B112"/>
    <mergeCell ref="L120:L124"/>
    <mergeCell ref="A23:C23"/>
    <mergeCell ref="D23:L23"/>
    <mergeCell ref="B24:L24"/>
    <mergeCell ref="C7:G7"/>
    <mergeCell ref="J7:L7"/>
    <mergeCell ref="B8:L8"/>
    <mergeCell ref="B9:C9"/>
    <mergeCell ref="D9:G9"/>
    <mergeCell ref="H9:I9"/>
    <mergeCell ref="J9:L9"/>
    <mergeCell ref="A20:D20"/>
    <mergeCell ref="E20:L20"/>
    <mergeCell ref="B14:L14"/>
    <mergeCell ref="H10:I10"/>
    <mergeCell ref="J10:L10"/>
    <mergeCell ref="B11:C11"/>
    <mergeCell ref="D11:G11"/>
    <mergeCell ref="H11:I11"/>
    <mergeCell ref="H12:I12"/>
    <mergeCell ref="C10:G10"/>
    <mergeCell ref="D13:L13"/>
    <mergeCell ref="B13:C13"/>
    <mergeCell ref="J11:L11"/>
    <mergeCell ref="J12:L12"/>
    <mergeCell ref="A25:L25"/>
    <mergeCell ref="A26:B26"/>
    <mergeCell ref="C26:E26"/>
    <mergeCell ref="I30:K38"/>
    <mergeCell ref="L30:L38"/>
    <mergeCell ref="L57:L73"/>
    <mergeCell ref="E48:F48"/>
    <mergeCell ref="I48:K48"/>
    <mergeCell ref="L53:L56"/>
    <mergeCell ref="C39:D43"/>
    <mergeCell ref="E39:H39"/>
    <mergeCell ref="A39:A43"/>
    <mergeCell ref="C30:D38"/>
    <mergeCell ref="I29:K29"/>
    <mergeCell ref="A28:L28"/>
    <mergeCell ref="C57:D73"/>
    <mergeCell ref="A57:A73"/>
    <mergeCell ref="I44:K47"/>
    <mergeCell ref="L44:L47"/>
    <mergeCell ref="C48:D48"/>
    <mergeCell ref="A44:A47"/>
    <mergeCell ref="B44:B47"/>
    <mergeCell ref="C44:D47"/>
    <mergeCell ref="E44:H44"/>
    <mergeCell ref="I120:K124"/>
    <mergeCell ref="A88:A112"/>
    <mergeCell ref="E88:H88"/>
    <mergeCell ref="E82:F82"/>
    <mergeCell ref="I82:K82"/>
    <mergeCell ref="A113:A115"/>
    <mergeCell ref="B113:B115"/>
    <mergeCell ref="C113:D115"/>
    <mergeCell ref="B53:B56"/>
    <mergeCell ref="A53:A56"/>
    <mergeCell ref="E57:H57"/>
    <mergeCell ref="I57:K73"/>
    <mergeCell ref="E74:H74"/>
    <mergeCell ref="I53:K56"/>
    <mergeCell ref="C53:D56"/>
    <mergeCell ref="I113:K115"/>
    <mergeCell ref="C74:D81"/>
    <mergeCell ref="B74:B81"/>
    <mergeCell ref="A74:A81"/>
    <mergeCell ref="I88:K112"/>
    <mergeCell ref="B57:B73"/>
  </mergeCells>
  <conditionalFormatting sqref="I125:L125">
    <cfRule type="expression" priority="17" dxfId="11">
      <formula>COUNTIF($I$125,"*"&amp;"chương trình"&amp;"*")=0</formula>
    </cfRule>
  </conditionalFormatting>
  <conditionalFormatting sqref="I126:L126">
    <cfRule type="expression" priority="16" dxfId="10">
      <formula>COUNTIF($I$126,"*"&amp;"chỉ tiêu"&amp;"*")=0</formula>
    </cfRule>
  </conditionalFormatting>
  <conditionalFormatting sqref="I127:L127">
    <cfRule type="expression" priority="14" dxfId="12">
      <formula>$I$127="Miễn phí"</formula>
    </cfRule>
    <cfRule type="expression" priority="15" dxfId="13">
      <formula>COUNT($I$127)&gt;0</formula>
    </cfRule>
  </conditionalFormatting>
  <conditionalFormatting sqref="L82">
    <cfRule type="expression" priority="9" dxfId="14">
      <formula>$L$82="Miễn phí"</formula>
    </cfRule>
    <cfRule type="expression" priority="10" dxfId="14">
      <formula>$L$82="Miễn phí"</formula>
    </cfRule>
  </conditionalFormatting>
  <conditionalFormatting sqref="L83:L87">
    <cfRule type="expression" priority="8" dxfId="14">
      <formula>$L$83="Miễn phí"</formula>
    </cfRule>
  </conditionalFormatting>
  <conditionalFormatting sqref="L113:L115">
    <cfRule type="expression" priority="6" dxfId="14">
      <formula>$L$113="Miễn phí"</formula>
    </cfRule>
  </conditionalFormatting>
  <conditionalFormatting sqref="L88">
    <cfRule type="expression" priority="18" dxfId="14">
      <formula>'Phiếu đăng ký tham gia TNTT'!#REF!="Miễn phí"</formula>
    </cfRule>
  </conditionalFormatting>
  <conditionalFormatting sqref="L116:L119">
    <cfRule type="expression" priority="19" dxfId="14">
      <formula>$L$116="Miễn phí"</formula>
    </cfRule>
    <cfRule type="expression" priority="20" dxfId="14">
      <formula>$L$120="Miễn phí"</formula>
    </cfRule>
  </conditionalFormatting>
  <conditionalFormatting sqref="L120">
    <cfRule type="expression" priority="23" dxfId="14">
      <formula>$L$120="Miễn phí"</formula>
    </cfRule>
  </conditionalFormatting>
  <printOptions/>
  <pageMargins left="0.7874015748031497" right="0.4724409448818898" top="0.8661417322834646" bottom="0.7874015748031497" header="0.1968503937007874" footer="0.3937007874015748"/>
  <pageSetup horizontalDpi="600" verticalDpi="600" orientation="portrait" paperSize="9" r:id="rId3"/>
  <headerFooter>
    <oddHeader>&amp;L&amp;G&amp;C&amp;"Times New Roman,Bold"&amp;12VIỆN KIỂM NGHIỆM AN TOÀN VỆ SINH THỰC PHẨM QUỐC GIA/
&amp;"Times New Roman,Bold Italic"NATIONAL INSTITUTE FOR FOOD CONTROL
&amp;"Times New Roman,Bold"&amp;G</oddHeader>
    <oddFooter>&amp;C&amp;"Times New Roman,Regular"&amp;10&amp;G&amp;R&amp;"Times New Roman,Regular"Trang: &amp;P/&amp;N</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TLCC</dc:creator>
  <cp:keywords/>
  <dc:description/>
  <cp:lastModifiedBy>Windows User</cp:lastModifiedBy>
  <cp:lastPrinted>2021-07-20T02:15:02Z</cp:lastPrinted>
  <dcterms:created xsi:type="dcterms:W3CDTF">2020-02-06T01:50:52Z</dcterms:created>
  <dcterms:modified xsi:type="dcterms:W3CDTF">2021-07-22T04:34:04Z</dcterms:modified>
  <cp:category/>
  <cp:version/>
  <cp:contentType/>
  <cp:contentStatus/>
</cp:coreProperties>
</file>