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activeTab="0"/>
  </bookViews>
  <sheets>
    <sheet name="Phiếu đăng ký tham gia TNTT" sheetId="1" r:id="rId1"/>
  </sheets>
  <definedNames>
    <definedName name="_xlnm.Print_Area" localSheetId="0">'Phiếu đăng ký tham gia TNTT'!$A$1:$M$84</definedName>
    <definedName name="_xlnm.Print_Titles" localSheetId="0">'Phiếu đăng ký tham gia TNTT'!$27:$27</definedName>
  </definedNames>
  <calcPr fullCalcOnLoad="1"/>
</workbook>
</file>

<file path=xl/sharedStrings.xml><?xml version="1.0" encoding="utf-8"?>
<sst xmlns="http://schemas.openxmlformats.org/spreadsheetml/2006/main" count="163" uniqueCount="131">
  <si>
    <t>A</t>
  </si>
  <si>
    <t>Thông tin phòng thí nghiệm (PTN)</t>
  </si>
  <si>
    <t>B</t>
  </si>
  <si>
    <t>Chuyển khoản</t>
  </si>
  <si>
    <t>Không</t>
  </si>
  <si>
    <t>Địa chỉ (Nếu khác mục 3):</t>
  </si>
  <si>
    <t>Chính sách đăng ký tham gia</t>
  </si>
  <si>
    <t>Thời gian nhận đăng ký:</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</si>
  <si>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</si>
  <si>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</si>
  <si>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</si>
  <si>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</si>
  <si>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</si>
  <si>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</si>
  <si>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</si>
  <si>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</si>
  <si>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</si>
  <si>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</si>
  <si>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</si>
  <si>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</si>
  <si>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</si>
  <si>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</si>
  <si>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</si>
  <si>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</si>
  <si>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</si>
  <si>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</si>
  <si>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</si>
  <si>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</si>
  <si>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</si>
  <si>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</si>
  <si>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</si>
  <si>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</si>
  <si>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</si>
  <si>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</si>
  <si>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</si>
  <si>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</si>
  <si>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</si>
  <si>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TỔNG SỐ:</t>
  </si>
  <si>
    <t>CHƯƠNG TRÌNH ĐĂNG KÝ</t>
  </si>
  <si>
    <t>PHÍ THAM GIA</t>
  </si>
  <si>
    <t>SỐ CHỈ TIÊU THAM GIA:</t>
  </si>
  <si>
    <t>Protein</t>
  </si>
  <si>
    <t>Lipid</t>
  </si>
  <si>
    <t>I</t>
  </si>
  <si>
    <t>Tháng 3</t>
  </si>
  <si>
    <t>II</t>
  </si>
  <si>
    <t>Xuất hóa đơn trước</t>
  </si>
  <si>
    <t>Khác</t>
  </si>
  <si>
    <r>
      <rPr>
        <b/>
        <i/>
        <u val="single"/>
        <sz val="12"/>
        <rFont val="Times New Roman"/>
        <family val="1"/>
      </rPr>
      <t>Lưu ý:</t>
    </r>
    <r>
      <rPr>
        <b/>
        <i/>
        <sz val="12"/>
        <rFont val="Times New Roman"/>
        <family val="1"/>
      </rPr>
      <t xml:space="preserve">  </t>
    </r>
  </si>
  <si>
    <t>Độ ẩm</t>
  </si>
  <si>
    <t>III</t>
  </si>
  <si>
    <t>Cyanide</t>
  </si>
  <si>
    <t>Ba</t>
  </si>
  <si>
    <t>Sb</t>
  </si>
  <si>
    <t>Cr</t>
  </si>
  <si>
    <t>IV</t>
  </si>
  <si>
    <t>Thực phẩm</t>
  </si>
  <si>
    <t>Đường tổng số</t>
  </si>
  <si>
    <t>Streptococci feacal</t>
  </si>
  <si>
    <t>Pseudomonas aeruginosa</t>
  </si>
  <si>
    <t>Nước sạch</t>
  </si>
  <si>
    <t>Nước uống đóng chai</t>
  </si>
  <si>
    <t>2,000,000/2 chỉ tiêu đầu
Từ chỉ tiêu thứ 3 thu 200,000/chỉ tiêu</t>
  </si>
  <si>
    <t>Clor</t>
  </si>
  <si>
    <t>Clorat</t>
  </si>
  <si>
    <t>Clorit</t>
  </si>
  <si>
    <t>3.1</t>
  </si>
  <si>
    <t>3.2</t>
  </si>
  <si>
    <t>3.3</t>
  </si>
  <si>
    <t>6.1</t>
  </si>
  <si>
    <t>6.2</t>
  </si>
  <si>
    <t>6.3</t>
  </si>
  <si>
    <t>6.4</t>
  </si>
  <si>
    <t>Ni</t>
  </si>
  <si>
    <t>Al</t>
  </si>
  <si>
    <t>Nước tăng lực</t>
  </si>
  <si>
    <t>Taurine</t>
  </si>
  <si>
    <t>Kim loại</t>
  </si>
  <si>
    <t>Tro tổng số</t>
  </si>
  <si>
    <t>1,500,000/chỉ tiêu đầu
Từ chỉ tiêu thứ 2 thu 200,000/chỉ tiêu</t>
  </si>
  <si>
    <t>Thực phẩm bảo vệ sức khỏe</t>
  </si>
  <si>
    <t>Thịt và sản phẩm thịt</t>
  </si>
  <si>
    <t>Muối</t>
  </si>
  <si>
    <t>Gia vị</t>
  </si>
  <si>
    <t>Lĩnh vực sinh</t>
  </si>
  <si>
    <t>Tổng số VSV hiếu khí</t>
  </si>
  <si>
    <t>01 chỉ tiêu: 2,500,000
02 chỉ tiêu: 3,000,000</t>
  </si>
  <si>
    <t>Chỉ số pecmanganat</t>
  </si>
  <si>
    <t>Hóa lý</t>
  </si>
  <si>
    <t>Nitrat</t>
  </si>
  <si>
    <t>Nitrit</t>
  </si>
  <si>
    <t>Iot</t>
  </si>
  <si>
    <t>Định lượng theo kỹ thuật CFU</t>
  </si>
  <si>
    <r>
      <rPr>
        <sz val="12"/>
        <rFont val="Times New Roman"/>
        <family val="1"/>
      </rPr>
      <t>Định lượng</t>
    </r>
    <r>
      <rPr>
        <i/>
        <sz val="12"/>
        <rFont val="Times New Roman"/>
        <family val="1"/>
      </rPr>
      <t xml:space="preserve"> Listeria monocytogenes</t>
    </r>
  </si>
  <si>
    <t>TT</t>
  </si>
  <si>
    <t>Nền mẫu</t>
  </si>
  <si>
    <t>Chỉ tiêu đăng ký</t>
  </si>
  <si>
    <t>Thời gian thực hiện</t>
  </si>
  <si>
    <t>Phí tham gia (VNĐ)</t>
  </si>
  <si>
    <t>Phí tham gia chương trình</t>
  </si>
  <si>
    <r>
      <t xml:space="preserve">Khoa Đảm bảo chất lượng - Viện Kiểm nghiệm an toàn vệ sinh thực phẩm quốc gia
Địa chỉ: Số 65 Phạm Thận Duật - Mai Dịch - Cầu Giấy - Hà Nội
Điện thoại: 0243.9331773                                      Email: </t>
    </r>
    <r>
      <rPr>
        <i/>
        <sz val="12"/>
        <rFont val="Times New Roman"/>
        <family val="1"/>
      </rPr>
      <t>ptp.rm@nifc.gov.vn</t>
    </r>
    <r>
      <rPr>
        <sz val="12"/>
        <rFont val="Times New Roman"/>
        <family val="1"/>
      </rPr>
      <t xml:space="preserve">
Website: www.nifc.gov.vn</t>
    </r>
  </si>
  <si>
    <t>Người liên hệ 1:</t>
  </si>
  <si>
    <t>Di động:</t>
  </si>
  <si>
    <t>Tên đơn vị 
(Nếu khác mục 1):</t>
  </si>
  <si>
    <t>Phí tham gia đã bao gồm thuế giá trị gia tăng và phí vận chuyển</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</si>
  <si>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</si>
  <si>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</si>
  <si>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</si>
  <si>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</si>
  <si>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</si>
  <si>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</si>
  <si>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</si>
  <si>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</si>
  <si>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</si>
  <si>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PHIẾU ĐĂNG KÝ THAM GIA TNTT THÁNG 3 NĂM 2023</t>
  </si>
  <si>
    <t>Trước ngày 15/03/2023</t>
  </si>
  <si>
    <t>PTN chúng tôi đăng ký tham  gia các chương trình TNTT tháng 3 năm 2023 do Viện Kiểm nghiệm an toàn vệ sinh thực phẩm quốc gia tổ chức như sau:</t>
  </si>
  <si>
    <t>Nước/ Đồ uống</t>
  </si>
  <si>
    <t>V</t>
  </si>
  <si>
    <t>2.1</t>
  </si>
  <si>
    <t>2.2</t>
  </si>
  <si>
    <t>2.3</t>
  </si>
  <si>
    <t>3.4</t>
  </si>
  <si>
    <t>3.5</t>
  </si>
  <si>
    <t>7.1</t>
  </si>
  <si>
    <t>7.2</t>
  </si>
  <si>
    <t>8.1</t>
  </si>
  <si>
    <t>8.2</t>
  </si>
  <si>
    <t>8.3</t>
  </si>
  <si>
    <t>8.4</t>
  </si>
  <si>
    <t>Tất cả thông tin liên quan đến chương trình TNTT sẽ được thông báo qua e-mail, số điện thoại được cung cấp ở mục 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</si>
</sst>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s>
  <fonts count="61">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i/>
      <u val="single"/>
      <sz val="12"/>
      <name val="Times New Roman"/>
      <family val="1"/>
    </font>
    <font>
      <i/>
      <sz val="12"/>
      <name val="Times New Roman"/>
      <family val="1"/>
    </font>
    <font>
      <b/>
      <sz val="11.5"/>
      <name val="Times New Roman"/>
      <family val="1"/>
    </font>
    <font>
      <b/>
      <i/>
      <sz val="12.5"/>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10"/>
      <name val="Times New Roman"/>
      <family val="1"/>
    </font>
    <font>
      <sz val="12"/>
      <color indexed="8"/>
      <name val="Times New Roman"/>
      <family val="1"/>
    </font>
    <font>
      <b/>
      <sz val="12"/>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b/>
      <sz val="12"/>
      <color rgb="FFFF0000"/>
      <name val="Times New Roman"/>
      <family val="1"/>
    </font>
    <font>
      <sz val="12"/>
      <color theme="1"/>
      <name val="Times New Roman"/>
      <family val="1"/>
    </font>
    <font>
      <b/>
      <sz val="12"/>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medium">
        <color theme="0"/>
      </left>
      <right/>
      <top style="medium">
        <color theme="0"/>
      </top>
      <bottom style="medium">
        <color theme="0"/>
      </bottom>
    </border>
    <border>
      <left/>
      <right/>
      <top style="medium">
        <color theme="0"/>
      </top>
      <bottom style="medium">
        <color theme="0"/>
      </bottom>
    </border>
    <border>
      <left/>
      <right/>
      <top style="medium">
        <color theme="0"/>
      </top>
      <bottom/>
    </border>
    <border>
      <left/>
      <right/>
      <top/>
      <bottom style="thin"/>
    </border>
    <border>
      <left style="medium">
        <color theme="0"/>
      </left>
      <right/>
      <top/>
      <bottom/>
    </border>
    <border>
      <left/>
      <right/>
      <top/>
      <bottom style="medium">
        <color theme="0"/>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Font="1" applyAlignment="1">
      <alignment/>
    </xf>
    <xf numFmtId="0" fontId="57" fillId="0" borderId="10" xfId="0" applyFont="1" applyBorder="1" applyAlignment="1" applyProtection="1">
      <alignment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6" fillId="33" borderId="10" xfId="0" applyFont="1" applyFill="1" applyBorder="1" applyAlignment="1">
      <alignment horizontal="center" vertical="center" wrapText="1"/>
    </xf>
    <xf numFmtId="0" fontId="58"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center" vertical="center" wrapText="1"/>
    </xf>
    <xf numFmtId="0" fontId="59" fillId="0" borderId="10" xfId="0" applyFont="1" applyBorder="1" applyAlignment="1">
      <alignment horizontal="center" vertical="center" wrapText="1"/>
    </xf>
    <xf numFmtId="0" fontId="5" fillId="0" borderId="10" xfId="0" applyFont="1" applyBorder="1" applyAlignment="1">
      <alignment horizontal="center" vertical="center"/>
    </xf>
    <xf numFmtId="0" fontId="60" fillId="10" borderId="10" xfId="0" applyFont="1" applyFill="1" applyBorder="1" applyAlignment="1">
      <alignment horizontal="center" vertical="center"/>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5" fillId="0" borderId="0" xfId="0" applyFont="1" applyAlignment="1">
      <alignment horizontal="left" vertical="center" wrapText="1"/>
    </xf>
    <xf numFmtId="3" fontId="59"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5" fillId="0" borderId="10" xfId="0" applyFont="1" applyBorder="1" applyAlignment="1">
      <alignment horizontal="left" vertical="center" wrapText="1"/>
    </xf>
    <xf numFmtId="3" fontId="5"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60" fillId="10" borderId="10" xfId="0" applyFont="1" applyFill="1" applyBorder="1" applyAlignment="1">
      <alignment horizontal="left" vertical="center"/>
    </xf>
    <xf numFmtId="172" fontId="5" fillId="0" borderId="10" xfId="42" applyNumberFormat="1" applyFont="1" applyFill="1" applyBorder="1" applyAlignment="1" applyProtection="1">
      <alignment horizontal="center" vertical="center" wrapText="1"/>
      <protection/>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15" fillId="0" borderId="10" xfId="0" applyFont="1" applyBorder="1" applyAlignment="1" quotePrefix="1">
      <alignment horizontal="left" vertical="center" wrapText="1"/>
    </xf>
    <xf numFmtId="0" fontId="18" fillId="0" borderId="10" xfId="0" applyFont="1" applyBorder="1" applyAlignment="1">
      <alignment horizontal="left" vertical="center" wrapText="1"/>
    </xf>
    <xf numFmtId="0" fontId="8" fillId="0" borderId="10" xfId="0" applyFont="1" applyBorder="1" applyAlignment="1">
      <alignment horizontal="left" vertical="center" wrapText="1"/>
    </xf>
    <xf numFmtId="0" fontId="5" fillId="0" borderId="10" xfId="0" applyFont="1" applyBorder="1" applyAlignment="1" quotePrefix="1">
      <alignment horizontal="left" vertical="center" wrapText="1"/>
    </xf>
    <xf numFmtId="0" fontId="12" fillId="0" borderId="0" xfId="0" applyFont="1" applyAlignment="1" applyProtection="1">
      <alignment horizontal="center" vertical="center" wrapText="1"/>
      <protection locked="0"/>
    </xf>
    <xf numFmtId="0" fontId="16"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49" fontId="11" fillId="0" borderId="12"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11" fillId="0" borderId="0" xfId="0" applyFont="1" applyAlignment="1">
      <alignment horizontal="left" vertical="center" wrapText="1"/>
    </xf>
    <xf numFmtId="0" fontId="5" fillId="0" borderId="0" xfId="0" applyFont="1" applyAlignment="1">
      <alignment horizontal="justify" vertical="center" wrapText="1"/>
    </xf>
    <xf numFmtId="0" fontId="5" fillId="0" borderId="15" xfId="0" applyFont="1" applyBorder="1" applyAlignment="1">
      <alignment horizontal="center" vertical="center" wrapText="1"/>
    </xf>
    <xf numFmtId="0" fontId="58" fillId="10" borderId="10" xfId="0" applyFont="1" applyFill="1" applyBorder="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49" fontId="9" fillId="0" borderId="14" xfId="0" applyNumberFormat="1" applyFont="1" applyBorder="1" applyAlignment="1" applyProtection="1">
      <alignment horizontal="justify" vertical="center" wrapText="1"/>
      <protection locked="0"/>
    </xf>
    <xf numFmtId="0" fontId="10" fillId="0" borderId="16" xfId="52" applyNumberFormat="1" applyFont="1" applyFill="1" applyBorder="1" applyAlignment="1" applyProtection="1">
      <alignment horizontal="center" vertical="center" wrapText="1"/>
      <protection locked="0"/>
    </xf>
    <xf numFmtId="0" fontId="10" fillId="0" borderId="0" xfId="52" applyNumberFormat="1" applyFont="1" applyFill="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9" fillId="0" borderId="0" xfId="0" applyFont="1" applyAlignment="1" applyProtection="1">
      <alignment horizontal="justify" vertical="center" wrapText="1"/>
      <protection locked="0"/>
    </xf>
    <xf numFmtId="49" fontId="12" fillId="0" borderId="0" xfId="0" applyNumberFormat="1" applyFont="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3" fillId="0" borderId="0" xfId="0" applyFont="1" applyAlignment="1" applyProtection="1">
      <alignment horizontal="center" vertical="center" wrapText="1"/>
      <protection locked="0"/>
    </xf>
    <xf numFmtId="0" fontId="5" fillId="0" borderId="0" xfId="0" applyFont="1" applyAlignment="1">
      <alignment horizontal="justify" vertical="top" wrapText="1"/>
    </xf>
    <xf numFmtId="0" fontId="15" fillId="0" borderId="0" xfId="0" applyFont="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8" fillId="0" borderId="0" xfId="0" applyFont="1" applyAlignment="1">
      <alignment horizontal="justify" vertical="center" wrapText="1"/>
    </xf>
    <xf numFmtId="0" fontId="3" fillId="0" borderId="0" xfId="0" applyFont="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center" vertical="center" wrapText="1"/>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72" fontId="6" fillId="0" borderId="10" xfId="42" applyNumberFormat="1" applyFont="1" applyFill="1" applyBorder="1" applyAlignment="1" applyProtection="1">
      <alignment horizontal="center" vertical="center" wrapText="1"/>
      <protection/>
    </xf>
    <xf numFmtId="0" fontId="8" fillId="0" borderId="10" xfId="0" applyFont="1" applyBorder="1" applyAlignment="1" quotePrefix="1">
      <alignment horizontal="left" vertical="center" wrapText="1"/>
    </xf>
    <xf numFmtId="172" fontId="5" fillId="0" borderId="20" xfId="42" applyNumberFormat="1" applyFont="1" applyFill="1" applyBorder="1" applyAlignment="1" applyProtection="1">
      <alignment horizontal="center" vertical="center" wrapText="1"/>
      <protection/>
    </xf>
    <xf numFmtId="172" fontId="5" fillId="0" borderId="21" xfId="42" applyNumberFormat="1" applyFont="1" applyFill="1" applyBorder="1" applyAlignment="1" applyProtection="1">
      <alignment horizontal="center" vertical="center" wrapText="1"/>
      <protection/>
    </xf>
    <xf numFmtId="172" fontId="5" fillId="0" borderId="22" xfId="42"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6">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view="pageLayout" zoomScale="77" zoomScalePageLayoutView="77" workbookViewId="0" topLeftCell="A1">
      <selection activeCell="H31" sqref="H31"/>
    </sheetView>
  </sheetViews>
  <sheetFormatPr defaultColWidth="8.8515625" defaultRowHeight="15"/>
  <cols>
    <col min="1" max="1" width="4.7109375" style="2" customWidth="1"/>
    <col min="2" max="2" width="8.8515625" style="2" customWidth="1"/>
    <col min="3" max="3" width="5.57421875" style="2" customWidth="1"/>
    <col min="4" max="4" width="4.8515625" style="2" customWidth="1"/>
    <col min="5" max="5" width="5.8515625" style="2" customWidth="1"/>
    <col min="6" max="6" width="15.8515625" style="2" customWidth="1"/>
    <col min="7" max="7" width="2.421875" style="2" customWidth="1"/>
    <col min="8" max="8" width="4.28125" style="2" customWidth="1"/>
    <col min="9" max="9" width="10.8515625" style="2" customWidth="1"/>
    <col min="10" max="10" width="5.28125" style="2" customWidth="1"/>
    <col min="11" max="11" width="3.8515625" style="2" customWidth="1"/>
    <col min="12" max="12" width="6.00390625" style="2" customWidth="1"/>
    <col min="13" max="13" width="13.28125" style="2" customWidth="1"/>
    <col min="14" max="16384" width="8.8515625" style="2" customWidth="1"/>
  </cols>
  <sheetData>
    <row r="1" spans="1:13" ht="31.5" customHeight="1">
      <c r="A1" s="49" t="str">
        <f>"CHƯƠNG TRÌNH THỬ NGHIỆM THÀNH THẠO THÁNG 3 NĂM 2023"</f>
        <v>CHƯƠNG TRÌNH THỬ NGHIỆM THÀNH THẠO THÁNG 3 NĂM 2023</v>
      </c>
      <c r="B1" s="49"/>
      <c r="C1" s="49"/>
      <c r="D1" s="49"/>
      <c r="E1" s="49"/>
      <c r="F1" s="49"/>
      <c r="G1" s="49"/>
      <c r="H1" s="49"/>
      <c r="I1" s="49"/>
      <c r="J1" s="49"/>
      <c r="K1" s="49"/>
      <c r="L1" s="49"/>
      <c r="M1" s="49"/>
    </row>
    <row r="2" spans="1:13" ht="24.75" customHeight="1">
      <c r="A2" s="51" t="s">
        <v>114</v>
      </c>
      <c r="B2" s="51"/>
      <c r="C2" s="51"/>
      <c r="D2" s="51"/>
      <c r="E2" s="51"/>
      <c r="F2" s="51"/>
      <c r="G2" s="51"/>
      <c r="H2" s="51"/>
      <c r="I2" s="51"/>
      <c r="J2" s="51"/>
      <c r="K2" s="51"/>
      <c r="L2" s="51"/>
      <c r="M2" s="51"/>
    </row>
    <row r="3" spans="1:13" ht="24.75" customHeight="1">
      <c r="A3" s="3" t="s">
        <v>0</v>
      </c>
      <c r="B3" s="50" t="s">
        <v>1</v>
      </c>
      <c r="C3" s="50"/>
      <c r="D3" s="50"/>
      <c r="E3" s="50"/>
      <c r="F3" s="50"/>
      <c r="G3" s="50"/>
      <c r="H3" s="50"/>
      <c r="I3" s="50"/>
      <c r="J3" s="50"/>
      <c r="K3" s="50"/>
      <c r="L3" s="50"/>
      <c r="M3" s="50"/>
    </row>
    <row r="4" spans="1:13" ht="51" customHeight="1">
      <c r="A4" s="4">
        <v>1</v>
      </c>
      <c r="B4" s="24" t="s">
        <v>18</v>
      </c>
      <c r="C4" s="24"/>
      <c r="D4" s="21" t="s">
        <v>107</v>
      </c>
      <c r="E4" s="21"/>
      <c r="F4" s="21"/>
      <c r="G4" s="21"/>
      <c r="H4" s="21"/>
      <c r="I4" s="21"/>
      <c r="J4" s="21"/>
      <c r="K4" s="21"/>
      <c r="L4" s="21"/>
      <c r="M4" s="21"/>
    </row>
    <row r="5" spans="1:13" ht="50.25" customHeight="1">
      <c r="A5" s="4">
        <v>2</v>
      </c>
      <c r="B5" s="24" t="s">
        <v>19</v>
      </c>
      <c r="C5" s="24"/>
      <c r="D5" s="21">
        <f>IF(COUNTIF(D4,"Nhập"&amp;"*")=0,"Nhập tên PTN (Nếu có)","")</f>
      </c>
      <c r="E5" s="21"/>
      <c r="F5" s="21"/>
      <c r="G5" s="21"/>
      <c r="H5" s="21"/>
      <c r="I5" s="21"/>
      <c r="J5" s="21"/>
      <c r="K5" s="21"/>
      <c r="L5" s="21"/>
      <c r="M5" s="21"/>
    </row>
    <row r="6" spans="1:13" ht="54" customHeight="1" thickBot="1">
      <c r="A6" s="4">
        <v>3</v>
      </c>
      <c r="B6" s="24" t="s">
        <v>20</v>
      </c>
      <c r="C6" s="24"/>
      <c r="D6" s="21">
        <f>IF(COUNTIF(D4,"Nhập"&amp;"*")=0,"Nhập địa chỉ liên lạc của đơn vị","")</f>
      </c>
      <c r="E6" s="21"/>
      <c r="F6" s="21"/>
      <c r="G6" s="21"/>
      <c r="H6" s="21"/>
      <c r="I6" s="21"/>
      <c r="J6" s="21"/>
      <c r="K6" s="21"/>
      <c r="L6" s="21"/>
      <c r="M6" s="21"/>
    </row>
    <row r="7" spans="1:13" ht="27.75" customHeight="1">
      <c r="A7" s="4">
        <v>4</v>
      </c>
      <c r="B7" s="24" t="s">
        <v>21</v>
      </c>
      <c r="C7" s="24"/>
      <c r="D7" s="57"/>
      <c r="E7" s="57"/>
      <c r="F7" s="57"/>
      <c r="G7" s="57"/>
      <c r="H7" s="2">
        <v>5</v>
      </c>
      <c r="I7" s="4" t="s">
        <v>24</v>
      </c>
      <c r="J7" s="52" t="s">
        <v>108</v>
      </c>
      <c r="K7" s="52"/>
      <c r="L7" s="52"/>
      <c r="M7" s="52"/>
    </row>
    <row r="8" spans="1:13" ht="21" customHeight="1">
      <c r="A8" s="4">
        <v>5</v>
      </c>
      <c r="B8" s="24" t="s">
        <v>22</v>
      </c>
      <c r="C8" s="24"/>
      <c r="D8" s="24"/>
      <c r="E8" s="24"/>
      <c r="F8" s="24"/>
      <c r="G8" s="24"/>
      <c r="H8" s="24"/>
      <c r="I8" s="24"/>
      <c r="J8" s="24"/>
      <c r="K8" s="24"/>
      <c r="L8" s="24"/>
      <c r="M8" s="24"/>
    </row>
    <row r="9" spans="1:13" ht="27.75" customHeight="1">
      <c r="A9" s="4">
        <v>6.1</v>
      </c>
      <c r="B9" s="22" t="s">
        <v>101</v>
      </c>
      <c r="C9" s="22"/>
      <c r="D9" s="23">
        <f>IF(COUNTIF(D4,"Nhập"&amp;"*")&lt;&gt;0,"","Nhập tên người liên hệ")</f>
      </c>
      <c r="E9" s="23"/>
      <c r="F9" s="23"/>
      <c r="G9" s="23"/>
      <c r="H9" s="23"/>
      <c r="I9" s="4" t="s">
        <v>25</v>
      </c>
      <c r="J9" s="23">
        <f>IF(D9="","","Nhập chức vụ")</f>
      </c>
      <c r="K9" s="23"/>
      <c r="L9" s="23"/>
      <c r="M9" s="23"/>
    </row>
    <row r="10" spans="1:13" ht="21" customHeight="1">
      <c r="A10" s="4"/>
      <c r="B10" s="5" t="s">
        <v>23</v>
      </c>
      <c r="C10" s="53">
        <f>IF(D9="","","Nhập địa chỉ email")</f>
      </c>
      <c r="D10" s="54"/>
      <c r="E10" s="54"/>
      <c r="F10" s="54"/>
      <c r="G10" s="54"/>
      <c r="H10" s="54"/>
      <c r="I10" s="4" t="s">
        <v>102</v>
      </c>
      <c r="J10" s="55" t="s">
        <v>109</v>
      </c>
      <c r="K10" s="55"/>
      <c r="L10" s="55"/>
      <c r="M10" s="55"/>
    </row>
    <row r="11" spans="1:13" ht="27.75" customHeight="1">
      <c r="A11" s="4">
        <v>6.2</v>
      </c>
      <c r="B11" s="22" t="s">
        <v>105</v>
      </c>
      <c r="C11" s="22"/>
      <c r="D11" s="23">
        <f>IF(D9="","","Nhập tên người liên hệ 2 (nếu có)")</f>
      </c>
      <c r="E11" s="23"/>
      <c r="F11" s="23"/>
      <c r="G11" s="23"/>
      <c r="H11" s="23"/>
      <c r="I11" s="4" t="s">
        <v>25</v>
      </c>
      <c r="J11" s="23">
        <f>IF(COUNTIF(D11,"Nhập"&amp;"*")=0,"","Nhập chức vụ")</f>
      </c>
      <c r="K11" s="23"/>
      <c r="L11" s="23"/>
      <c r="M11" s="23"/>
    </row>
    <row r="12" spans="1:13" ht="21" customHeight="1" thickBot="1">
      <c r="A12" s="4"/>
      <c r="B12" s="5" t="s">
        <v>23</v>
      </c>
      <c r="C12" s="53">
        <f>IF(D11="","","Nhập địa chỉ email")</f>
      </c>
      <c r="D12" s="54"/>
      <c r="E12" s="54"/>
      <c r="F12" s="54"/>
      <c r="G12" s="54"/>
      <c r="H12" s="54"/>
      <c r="I12" s="4" t="s">
        <v>102</v>
      </c>
      <c r="J12" s="59" t="s">
        <v>109</v>
      </c>
      <c r="K12" s="59"/>
      <c r="L12" s="59"/>
      <c r="M12" s="59"/>
    </row>
    <row r="13" spans="1:13" ht="64.5" customHeight="1">
      <c r="A13" s="4">
        <v>7</v>
      </c>
      <c r="B13" s="33" t="s">
        <v>26</v>
      </c>
      <c r="C13" s="33"/>
      <c r="D13" s="33"/>
      <c r="E13" s="57">
        <f>IF(D6="","","Nhập địa chỉ nhận mẫu")</f>
      </c>
      <c r="F13" s="57"/>
      <c r="G13" s="57"/>
      <c r="H13" s="57"/>
      <c r="I13" s="57"/>
      <c r="J13" s="57"/>
      <c r="K13" s="57"/>
      <c r="L13" s="57"/>
      <c r="M13" s="57"/>
    </row>
    <row r="14" spans="1:13" ht="21" customHeight="1">
      <c r="A14" s="3" t="s">
        <v>2</v>
      </c>
      <c r="B14" s="50" t="s">
        <v>27</v>
      </c>
      <c r="C14" s="50"/>
      <c r="D14" s="50"/>
      <c r="E14" s="50"/>
      <c r="F14" s="50"/>
      <c r="G14" s="50"/>
      <c r="H14" s="50"/>
      <c r="I14" s="50"/>
      <c r="J14" s="50"/>
      <c r="K14" s="50"/>
      <c r="L14" s="50"/>
      <c r="M14" s="50"/>
    </row>
    <row r="15" spans="1:13" ht="21" customHeight="1">
      <c r="A15" s="4">
        <v>8</v>
      </c>
      <c r="B15" s="24" t="s">
        <v>28</v>
      </c>
      <c r="C15" s="24"/>
      <c r="D15" s="24"/>
      <c r="E15" s="24"/>
      <c r="F15" s="24"/>
      <c r="G15" s="24"/>
      <c r="H15" s="24"/>
      <c r="I15" s="24"/>
      <c r="J15" s="24"/>
      <c r="K15" s="24"/>
      <c r="L15" s="24"/>
      <c r="M15" s="24"/>
    </row>
    <row r="16" spans="1:13" ht="21" customHeight="1">
      <c r="A16" s="33" t="s">
        <v>34</v>
      </c>
      <c r="B16" s="33"/>
      <c r="C16" s="33"/>
      <c r="D16" s="33"/>
      <c r="E16" s="17"/>
      <c r="F16" s="4" t="s">
        <v>3</v>
      </c>
      <c r="G16" s="18"/>
      <c r="I16" s="33" t="s">
        <v>46</v>
      </c>
      <c r="J16" s="33"/>
      <c r="K16" s="33"/>
      <c r="L16" s="33"/>
      <c r="M16" s="19"/>
    </row>
    <row r="17" spans="1:13" ht="21" customHeight="1">
      <c r="A17" s="33" t="s">
        <v>29</v>
      </c>
      <c r="B17" s="33"/>
      <c r="C17" s="33"/>
      <c r="D17" s="4" t="s">
        <v>35</v>
      </c>
      <c r="E17" s="17"/>
      <c r="F17" s="4" t="s">
        <v>4</v>
      </c>
      <c r="G17" s="18"/>
      <c r="I17" s="33" t="s">
        <v>47</v>
      </c>
      <c r="J17" s="33"/>
      <c r="K17" s="33"/>
      <c r="L17" s="33"/>
      <c r="M17" s="20"/>
    </row>
    <row r="18" spans="1:13" ht="30.75" customHeight="1">
      <c r="A18" s="24" t="s">
        <v>36</v>
      </c>
      <c r="B18" s="24"/>
      <c r="C18" s="24"/>
      <c r="D18" s="24"/>
      <c r="E18" s="58"/>
      <c r="F18" s="58"/>
      <c r="G18" s="58"/>
      <c r="H18" s="58"/>
      <c r="I18" s="58"/>
      <c r="J18" s="58"/>
      <c r="K18" s="58"/>
      <c r="L18" s="58"/>
      <c r="M18" s="58"/>
    </row>
    <row r="19" spans="1:13" ht="21" customHeight="1">
      <c r="A19" s="4">
        <v>9</v>
      </c>
      <c r="B19" s="24" t="s">
        <v>30</v>
      </c>
      <c r="C19" s="24"/>
      <c r="D19" s="24"/>
      <c r="E19" s="24"/>
      <c r="F19" s="24"/>
      <c r="G19" s="24"/>
      <c r="H19" s="24"/>
      <c r="I19" s="24"/>
      <c r="J19" s="24"/>
      <c r="K19" s="24"/>
      <c r="L19" s="24"/>
      <c r="M19" s="24"/>
    </row>
    <row r="20" spans="1:13" ht="56.25" customHeight="1">
      <c r="A20" s="33" t="s">
        <v>103</v>
      </c>
      <c r="B20" s="33"/>
      <c r="C20" s="33"/>
      <c r="D20" s="33"/>
      <c r="E20" s="56" t="str">
        <f>IF(D4="","",D4)</f>
        <v>Nhập tên đơn vị</v>
      </c>
      <c r="F20" s="56"/>
      <c r="G20" s="56"/>
      <c r="H20" s="56"/>
      <c r="I20" s="56"/>
      <c r="J20" s="56"/>
      <c r="K20" s="56"/>
      <c r="L20" s="56"/>
      <c r="M20" s="56"/>
    </row>
    <row r="21" spans="1:13" ht="56.25" customHeight="1" thickBot="1">
      <c r="A21" s="33" t="s">
        <v>5</v>
      </c>
      <c r="B21" s="33"/>
      <c r="C21" s="33"/>
      <c r="D21" s="33"/>
      <c r="E21" s="39">
        <f>IF(D6="","",D6)</f>
      </c>
      <c r="F21" s="39"/>
      <c r="G21" s="39"/>
      <c r="H21" s="39"/>
      <c r="I21" s="39"/>
      <c r="J21" s="39"/>
      <c r="K21" s="39"/>
      <c r="L21" s="39"/>
      <c r="M21" s="39"/>
    </row>
    <row r="22" spans="1:13" ht="21" customHeight="1" thickBot="1">
      <c r="A22" s="33" t="s">
        <v>31</v>
      </c>
      <c r="B22" s="33"/>
      <c r="C22" s="33"/>
      <c r="D22" s="41"/>
      <c r="E22" s="42" t="s">
        <v>110</v>
      </c>
      <c r="F22" s="43"/>
      <c r="G22" s="43"/>
      <c r="H22" s="43"/>
      <c r="I22" s="43"/>
      <c r="J22" s="43"/>
      <c r="K22" s="43"/>
      <c r="L22" s="43"/>
      <c r="M22" s="43"/>
    </row>
    <row r="23" spans="1:13" ht="31.5" customHeight="1">
      <c r="A23" s="33" t="s">
        <v>32</v>
      </c>
      <c r="B23" s="33"/>
      <c r="C23" s="33"/>
      <c r="D23" s="33"/>
      <c r="E23" s="44"/>
      <c r="F23" s="44"/>
      <c r="G23" s="44"/>
      <c r="H23" s="44"/>
      <c r="I23" s="44"/>
      <c r="J23" s="44"/>
      <c r="K23" s="44"/>
      <c r="L23" s="44"/>
      <c r="M23" s="44"/>
    </row>
    <row r="24" spans="1:13" ht="21" customHeight="1">
      <c r="A24" s="6" t="s">
        <v>106</v>
      </c>
      <c r="B24" s="45" t="s">
        <v>33</v>
      </c>
      <c r="C24" s="45"/>
      <c r="D24" s="45"/>
      <c r="E24" s="45"/>
      <c r="F24" s="45"/>
      <c r="G24" s="45"/>
      <c r="H24" s="45"/>
      <c r="I24" s="45"/>
      <c r="J24" s="45"/>
      <c r="K24" s="45"/>
      <c r="L24" s="45"/>
      <c r="M24" s="45"/>
    </row>
    <row r="25" spans="1:13" ht="34.5" customHeight="1">
      <c r="A25" s="46" t="s">
        <v>116</v>
      </c>
      <c r="B25" s="46"/>
      <c r="C25" s="46"/>
      <c r="D25" s="46"/>
      <c r="E25" s="46"/>
      <c r="F25" s="46"/>
      <c r="G25" s="46"/>
      <c r="H25" s="46"/>
      <c r="I25" s="46"/>
      <c r="J25" s="46"/>
      <c r="K25" s="46"/>
      <c r="L25" s="46"/>
      <c r="M25" s="46"/>
    </row>
    <row r="26" spans="1:13" ht="7.5" customHeight="1">
      <c r="A26" s="47"/>
      <c r="B26" s="47"/>
      <c r="C26" s="47"/>
      <c r="D26" s="47"/>
      <c r="E26" s="47"/>
      <c r="F26" s="47"/>
      <c r="G26" s="47"/>
      <c r="H26" s="47"/>
      <c r="I26" s="47"/>
      <c r="J26" s="47"/>
      <c r="K26" s="47"/>
      <c r="L26" s="47"/>
      <c r="M26" s="47"/>
    </row>
    <row r="27" spans="1:13" ht="44.25" customHeight="1">
      <c r="A27" s="7" t="s">
        <v>94</v>
      </c>
      <c r="B27" s="40" t="s">
        <v>95</v>
      </c>
      <c r="C27" s="40"/>
      <c r="D27" s="40"/>
      <c r="E27" s="40" t="s">
        <v>96</v>
      </c>
      <c r="F27" s="40"/>
      <c r="G27" s="40"/>
      <c r="H27" s="40"/>
      <c r="I27" s="7" t="s">
        <v>97</v>
      </c>
      <c r="J27" s="40" t="s">
        <v>98</v>
      </c>
      <c r="K27" s="40"/>
      <c r="L27" s="40"/>
      <c r="M27" s="7" t="s">
        <v>99</v>
      </c>
    </row>
    <row r="28" spans="1:13" ht="20.25" customHeight="1">
      <c r="A28" s="8" t="s">
        <v>43</v>
      </c>
      <c r="B28" s="48" t="s">
        <v>117</v>
      </c>
      <c r="C28" s="48"/>
      <c r="D28" s="48"/>
      <c r="E28" s="48"/>
      <c r="F28" s="48"/>
      <c r="G28" s="48"/>
      <c r="H28" s="48"/>
      <c r="I28" s="48"/>
      <c r="J28" s="48"/>
      <c r="K28" s="48"/>
      <c r="L28" s="48"/>
      <c r="M28" s="48"/>
    </row>
    <row r="29" spans="1:13" ht="23.25" customHeight="1">
      <c r="A29" s="9">
        <v>1</v>
      </c>
      <c r="B29" s="26" t="s">
        <v>61</v>
      </c>
      <c r="C29" s="26"/>
      <c r="D29" s="26"/>
      <c r="E29" s="32" t="s">
        <v>51</v>
      </c>
      <c r="F29" s="32"/>
      <c r="G29" s="32"/>
      <c r="H29" s="1" t="b">
        <v>0</v>
      </c>
      <c r="I29" s="9" t="s">
        <v>44</v>
      </c>
      <c r="J29" s="28">
        <v>2000000</v>
      </c>
      <c r="K29" s="26"/>
      <c r="L29" s="26"/>
      <c r="M29" s="10">
        <f>IF(COUNTIF(H29,"TRUE")=0,"",2000000)</f>
      </c>
    </row>
    <row r="30" spans="1:13" ht="28.5" customHeight="1">
      <c r="A30" s="26">
        <v>2</v>
      </c>
      <c r="B30" s="26" t="s">
        <v>61</v>
      </c>
      <c r="C30" s="26"/>
      <c r="D30" s="26"/>
      <c r="E30" s="11" t="s">
        <v>119</v>
      </c>
      <c r="F30" s="32" t="s">
        <v>63</v>
      </c>
      <c r="G30" s="32"/>
      <c r="H30" s="1" t="b">
        <v>0</v>
      </c>
      <c r="I30" s="26" t="s">
        <v>44</v>
      </c>
      <c r="J30" s="28" t="s">
        <v>62</v>
      </c>
      <c r="K30" s="28"/>
      <c r="L30" s="28"/>
      <c r="M30" s="31">
        <f>IF(COUNTIF(H30:H32,"TRUE")=0,"",IF(COUNTIF(H30:H32,"TRUE")&gt;2,2000000+(COUNTIF(H30:H32,"TRUE")-2)*200000,2000000))</f>
      </c>
    </row>
    <row r="31" spans="1:13" ht="21.75" customHeight="1">
      <c r="A31" s="26"/>
      <c r="B31" s="26"/>
      <c r="C31" s="26"/>
      <c r="D31" s="26"/>
      <c r="E31" s="11" t="s">
        <v>120</v>
      </c>
      <c r="F31" s="32" t="s">
        <v>64</v>
      </c>
      <c r="G31" s="32"/>
      <c r="H31" s="1" t="b">
        <v>0</v>
      </c>
      <c r="I31" s="26"/>
      <c r="J31" s="28"/>
      <c r="K31" s="28"/>
      <c r="L31" s="28"/>
      <c r="M31" s="31"/>
    </row>
    <row r="32" spans="1:13" ht="30" customHeight="1">
      <c r="A32" s="26"/>
      <c r="B32" s="26"/>
      <c r="C32" s="26"/>
      <c r="D32" s="26"/>
      <c r="E32" s="11" t="s">
        <v>121</v>
      </c>
      <c r="F32" s="32" t="s">
        <v>65</v>
      </c>
      <c r="G32" s="32"/>
      <c r="H32" s="1" t="b">
        <v>0</v>
      </c>
      <c r="I32" s="26"/>
      <c r="J32" s="28"/>
      <c r="K32" s="28"/>
      <c r="L32" s="28"/>
      <c r="M32" s="31"/>
    </row>
    <row r="33" spans="1:13" ht="19.5" customHeight="1">
      <c r="A33" s="26">
        <v>3</v>
      </c>
      <c r="B33" s="26" t="s">
        <v>60</v>
      </c>
      <c r="C33" s="26"/>
      <c r="D33" s="26"/>
      <c r="E33" s="74" t="s">
        <v>77</v>
      </c>
      <c r="F33" s="74"/>
      <c r="G33" s="74"/>
      <c r="H33" s="74"/>
      <c r="I33" s="26" t="s">
        <v>44</v>
      </c>
      <c r="J33" s="28" t="s">
        <v>62</v>
      </c>
      <c r="K33" s="28"/>
      <c r="L33" s="28"/>
      <c r="M33" s="31">
        <f>IF(COUNTIF(H34:H38,"TRUE")=0,"",IF(COUNTIF(H34:H38,"TRUE")&gt;2,2000000+(COUNTIF(H34:H38,"TRUE")-2)*200000,2000000))</f>
      </c>
    </row>
    <row r="34" spans="1:13" ht="25.5" customHeight="1">
      <c r="A34" s="26"/>
      <c r="B34" s="26"/>
      <c r="C34" s="26"/>
      <c r="D34" s="26"/>
      <c r="E34" s="11" t="s">
        <v>66</v>
      </c>
      <c r="F34" s="38" t="s">
        <v>53</v>
      </c>
      <c r="G34" s="38"/>
      <c r="H34" s="1" t="b">
        <v>0</v>
      </c>
      <c r="I34" s="26"/>
      <c r="J34" s="28"/>
      <c r="K34" s="28"/>
      <c r="L34" s="28"/>
      <c r="M34" s="31"/>
    </row>
    <row r="35" spans="1:13" ht="25.5" customHeight="1">
      <c r="A35" s="26"/>
      <c r="B35" s="26"/>
      <c r="C35" s="26"/>
      <c r="D35" s="26"/>
      <c r="E35" s="11" t="s">
        <v>67</v>
      </c>
      <c r="F35" s="38" t="s">
        <v>52</v>
      </c>
      <c r="G35" s="38"/>
      <c r="H35" s="1" t="b">
        <v>0</v>
      </c>
      <c r="I35" s="26"/>
      <c r="J35" s="28"/>
      <c r="K35" s="28"/>
      <c r="L35" s="28"/>
      <c r="M35" s="31"/>
    </row>
    <row r="36" spans="1:13" ht="25.5" customHeight="1">
      <c r="A36" s="26"/>
      <c r="B36" s="26"/>
      <c r="C36" s="26"/>
      <c r="D36" s="26"/>
      <c r="E36" s="11" t="s">
        <v>68</v>
      </c>
      <c r="F36" s="38" t="s">
        <v>54</v>
      </c>
      <c r="G36" s="38"/>
      <c r="H36" s="1" t="b">
        <v>0</v>
      </c>
      <c r="I36" s="26"/>
      <c r="J36" s="28"/>
      <c r="K36" s="28"/>
      <c r="L36" s="28"/>
      <c r="M36" s="31"/>
    </row>
    <row r="37" spans="1:13" ht="25.5" customHeight="1">
      <c r="A37" s="26"/>
      <c r="B37" s="26"/>
      <c r="C37" s="26"/>
      <c r="D37" s="26"/>
      <c r="E37" s="11" t="s">
        <v>122</v>
      </c>
      <c r="F37" s="38" t="s">
        <v>74</v>
      </c>
      <c r="G37" s="38"/>
      <c r="H37" s="1" t="b">
        <v>0</v>
      </c>
      <c r="I37" s="26"/>
      <c r="J37" s="28"/>
      <c r="K37" s="28"/>
      <c r="L37" s="28"/>
      <c r="M37" s="31"/>
    </row>
    <row r="38" spans="1:13" ht="25.5" customHeight="1">
      <c r="A38" s="26"/>
      <c r="B38" s="26"/>
      <c r="C38" s="26"/>
      <c r="D38" s="26"/>
      <c r="E38" s="11" t="s">
        <v>123</v>
      </c>
      <c r="F38" s="38" t="s">
        <v>73</v>
      </c>
      <c r="G38" s="38"/>
      <c r="H38" s="1" t="b">
        <v>0</v>
      </c>
      <c r="I38" s="26"/>
      <c r="J38" s="28"/>
      <c r="K38" s="28"/>
      <c r="L38" s="28"/>
      <c r="M38" s="31"/>
    </row>
    <row r="39" spans="1:13" ht="18" customHeight="1">
      <c r="A39" s="9">
        <v>4</v>
      </c>
      <c r="B39" s="26" t="s">
        <v>75</v>
      </c>
      <c r="C39" s="26"/>
      <c r="D39" s="26"/>
      <c r="E39" s="38" t="s">
        <v>76</v>
      </c>
      <c r="F39" s="38"/>
      <c r="G39" s="38"/>
      <c r="H39" s="1" t="b">
        <v>0</v>
      </c>
      <c r="I39" s="9" t="s">
        <v>44</v>
      </c>
      <c r="J39" s="28">
        <v>2500000</v>
      </c>
      <c r="K39" s="26"/>
      <c r="L39" s="26"/>
      <c r="M39" s="10">
        <f>IF(COUNTIF(H39,"TRUE")=0,"",2500000)</f>
      </c>
    </row>
    <row r="40" spans="1:13" ht="21.75" customHeight="1">
      <c r="A40" s="9">
        <v>5</v>
      </c>
      <c r="B40" s="26" t="s">
        <v>60</v>
      </c>
      <c r="C40" s="26"/>
      <c r="D40" s="26"/>
      <c r="E40" s="38" t="s">
        <v>87</v>
      </c>
      <c r="F40" s="38"/>
      <c r="G40" s="38"/>
      <c r="H40" s="1" t="b">
        <v>0</v>
      </c>
      <c r="I40" s="9" t="s">
        <v>44</v>
      </c>
      <c r="J40" s="28">
        <v>2000000</v>
      </c>
      <c r="K40" s="26"/>
      <c r="L40" s="26"/>
      <c r="M40" s="10">
        <f>IF(COUNTIF(H40,"TRUE")=0,"",2000000)</f>
      </c>
    </row>
    <row r="41" spans="1:13" ht="22.5" customHeight="1">
      <c r="A41" s="8" t="s">
        <v>45</v>
      </c>
      <c r="B41" s="48" t="s">
        <v>80</v>
      </c>
      <c r="C41" s="48"/>
      <c r="D41" s="48"/>
      <c r="E41" s="48"/>
      <c r="F41" s="48"/>
      <c r="G41" s="48"/>
      <c r="H41" s="48"/>
      <c r="I41" s="48"/>
      <c r="J41" s="48"/>
      <c r="K41" s="48"/>
      <c r="L41" s="48"/>
      <c r="M41" s="48"/>
    </row>
    <row r="42" spans="1:13" ht="19.5" customHeight="1">
      <c r="A42" s="26">
        <v>6</v>
      </c>
      <c r="B42" s="26" t="s">
        <v>80</v>
      </c>
      <c r="C42" s="26"/>
      <c r="D42" s="26"/>
      <c r="E42" s="74" t="s">
        <v>88</v>
      </c>
      <c r="F42" s="74"/>
      <c r="G42" s="74"/>
      <c r="H42" s="74"/>
      <c r="I42" s="26" t="s">
        <v>44</v>
      </c>
      <c r="J42" s="28" t="s">
        <v>79</v>
      </c>
      <c r="K42" s="28"/>
      <c r="L42" s="28"/>
      <c r="M42" s="31">
        <f>IF(COUNTIF(H43:H46,"TRUE")=0,"",IF(COUNTIF(H43:H46,"TRUE")&gt;1,1500000+(COUNTIF(H43:H46,"TRUE")-1)*200000,1500000))</f>
      </c>
    </row>
    <row r="43" spans="1:13" ht="25.5" customHeight="1">
      <c r="A43" s="26"/>
      <c r="B43" s="26"/>
      <c r="C43" s="26"/>
      <c r="D43" s="26"/>
      <c r="E43" s="11" t="s">
        <v>69</v>
      </c>
      <c r="F43" s="38" t="s">
        <v>78</v>
      </c>
      <c r="G43" s="38"/>
      <c r="H43" s="1" t="b">
        <v>0</v>
      </c>
      <c r="I43" s="26"/>
      <c r="J43" s="28"/>
      <c r="K43" s="28"/>
      <c r="L43" s="28"/>
      <c r="M43" s="31"/>
    </row>
    <row r="44" spans="1:13" ht="22.5" customHeight="1">
      <c r="A44" s="26"/>
      <c r="B44" s="26"/>
      <c r="C44" s="26"/>
      <c r="D44" s="26"/>
      <c r="E44" s="11" t="s">
        <v>70</v>
      </c>
      <c r="F44" s="38" t="s">
        <v>49</v>
      </c>
      <c r="G44" s="38"/>
      <c r="H44" s="1" t="b">
        <v>0</v>
      </c>
      <c r="I44" s="26"/>
      <c r="J44" s="28"/>
      <c r="K44" s="28"/>
      <c r="L44" s="28"/>
      <c r="M44" s="31"/>
    </row>
    <row r="45" spans="1:13" ht="23.25" customHeight="1">
      <c r="A45" s="26"/>
      <c r="B45" s="26"/>
      <c r="C45" s="26"/>
      <c r="D45" s="26"/>
      <c r="E45" s="11" t="s">
        <v>71</v>
      </c>
      <c r="F45" s="38" t="s">
        <v>41</v>
      </c>
      <c r="G45" s="38"/>
      <c r="H45" s="1" t="b">
        <v>0</v>
      </c>
      <c r="I45" s="26"/>
      <c r="J45" s="28"/>
      <c r="K45" s="28"/>
      <c r="L45" s="28"/>
      <c r="M45" s="31"/>
    </row>
    <row r="46" spans="1:13" ht="22.5" customHeight="1">
      <c r="A46" s="26"/>
      <c r="B46" s="26"/>
      <c r="C46" s="26"/>
      <c r="D46" s="26"/>
      <c r="E46" s="11" t="s">
        <v>72</v>
      </c>
      <c r="F46" s="38" t="s">
        <v>42</v>
      </c>
      <c r="G46" s="38"/>
      <c r="H46" s="1" t="b">
        <v>0</v>
      </c>
      <c r="I46" s="26"/>
      <c r="J46" s="28"/>
      <c r="K46" s="28"/>
      <c r="L46" s="28"/>
      <c r="M46" s="31"/>
    </row>
    <row r="47" spans="1:13" ht="21" customHeight="1">
      <c r="A47" s="8" t="s">
        <v>50</v>
      </c>
      <c r="B47" s="48" t="s">
        <v>81</v>
      </c>
      <c r="C47" s="48"/>
      <c r="D47" s="48"/>
      <c r="E47" s="48"/>
      <c r="F47" s="48"/>
      <c r="G47" s="48"/>
      <c r="H47" s="48" t="b">
        <v>0</v>
      </c>
      <c r="I47" s="48"/>
      <c r="J47" s="48"/>
      <c r="K47" s="48"/>
      <c r="L47" s="48"/>
      <c r="M47" s="48"/>
    </row>
    <row r="48" spans="1:13" ht="22.5" customHeight="1">
      <c r="A48" s="26">
        <v>7</v>
      </c>
      <c r="B48" s="26" t="s">
        <v>81</v>
      </c>
      <c r="C48" s="26"/>
      <c r="D48" s="26"/>
      <c r="E48" s="11" t="s">
        <v>124</v>
      </c>
      <c r="F48" s="38" t="s">
        <v>89</v>
      </c>
      <c r="G48" s="38"/>
      <c r="H48" s="1" t="b">
        <v>0</v>
      </c>
      <c r="I48" s="26" t="s">
        <v>44</v>
      </c>
      <c r="J48" s="28">
        <v>2000000</v>
      </c>
      <c r="K48" s="28"/>
      <c r="L48" s="28"/>
      <c r="M48" s="75">
        <f>IF(COUNTIF(H48:H49,"TRUE")=0,"",2000000)</f>
      </c>
    </row>
    <row r="49" spans="1:13" ht="22.5" customHeight="1">
      <c r="A49" s="26"/>
      <c r="B49" s="26"/>
      <c r="C49" s="26"/>
      <c r="D49" s="26"/>
      <c r="E49" s="11" t="s">
        <v>125</v>
      </c>
      <c r="F49" s="38" t="s">
        <v>90</v>
      </c>
      <c r="G49" s="38"/>
      <c r="H49" s="1" t="b">
        <v>0</v>
      </c>
      <c r="I49" s="26"/>
      <c r="J49" s="28"/>
      <c r="K49" s="28"/>
      <c r="L49" s="28"/>
      <c r="M49" s="76"/>
    </row>
    <row r="50" spans="1:13" ht="16.5" customHeight="1">
      <c r="A50" s="14" t="s">
        <v>55</v>
      </c>
      <c r="B50" s="30" t="s">
        <v>83</v>
      </c>
      <c r="C50" s="30"/>
      <c r="D50" s="30"/>
      <c r="E50" s="30"/>
      <c r="F50" s="30"/>
      <c r="G50" s="30"/>
      <c r="H50" s="30"/>
      <c r="I50" s="30"/>
      <c r="J50" s="30"/>
      <c r="K50" s="30"/>
      <c r="L50" s="30"/>
      <c r="M50" s="30"/>
    </row>
    <row r="51" spans="1:13" ht="19.5" customHeight="1">
      <c r="A51" s="34">
        <v>8</v>
      </c>
      <c r="B51" s="26" t="s">
        <v>83</v>
      </c>
      <c r="C51" s="26"/>
      <c r="D51" s="26"/>
      <c r="E51" s="37" t="s">
        <v>88</v>
      </c>
      <c r="F51" s="37"/>
      <c r="G51" s="37"/>
      <c r="H51" s="37"/>
      <c r="I51" s="29" t="s">
        <v>44</v>
      </c>
      <c r="J51" s="29" t="s">
        <v>79</v>
      </c>
      <c r="K51" s="29"/>
      <c r="L51" s="29"/>
      <c r="M51" s="77">
        <f>IF(COUNTIF(H52:H55,"TRUE")=0,"",IF(COUNTIF(H52:H55,"TRUE")&gt;1,1500000+(COUNTIF(H52:H55,"TRUE")-1)*200000,1500000))</f>
      </c>
    </row>
    <row r="52" spans="1:13" ht="23.25" customHeight="1">
      <c r="A52" s="34"/>
      <c r="B52" s="26"/>
      <c r="C52" s="26"/>
      <c r="D52" s="26"/>
      <c r="E52" s="11" t="s">
        <v>126</v>
      </c>
      <c r="F52" s="38" t="s">
        <v>49</v>
      </c>
      <c r="G52" s="38"/>
      <c r="H52" s="1" t="b">
        <v>0</v>
      </c>
      <c r="I52" s="29"/>
      <c r="J52" s="29"/>
      <c r="K52" s="29"/>
      <c r="L52" s="29"/>
      <c r="M52" s="75"/>
    </row>
    <row r="53" spans="1:13" ht="21.75" customHeight="1">
      <c r="A53" s="34"/>
      <c r="B53" s="26"/>
      <c r="C53" s="26"/>
      <c r="D53" s="26"/>
      <c r="E53" s="11" t="s">
        <v>127</v>
      </c>
      <c r="F53" s="38" t="s">
        <v>82</v>
      </c>
      <c r="G53" s="38"/>
      <c r="H53" s="1" t="b">
        <v>0</v>
      </c>
      <c r="I53" s="29"/>
      <c r="J53" s="29"/>
      <c r="K53" s="29"/>
      <c r="L53" s="29"/>
      <c r="M53" s="75"/>
    </row>
    <row r="54" spans="1:13" ht="25.5" customHeight="1">
      <c r="A54" s="34"/>
      <c r="B54" s="26"/>
      <c r="C54" s="26"/>
      <c r="D54" s="26"/>
      <c r="E54" s="11" t="s">
        <v>128</v>
      </c>
      <c r="F54" s="38" t="s">
        <v>91</v>
      </c>
      <c r="G54" s="38"/>
      <c r="H54" s="1" t="b">
        <v>0</v>
      </c>
      <c r="I54" s="29"/>
      <c r="J54" s="29"/>
      <c r="K54" s="29"/>
      <c r="L54" s="29"/>
      <c r="M54" s="75"/>
    </row>
    <row r="55" spans="1:13" ht="21.75" customHeight="1">
      <c r="A55" s="34"/>
      <c r="B55" s="26"/>
      <c r="C55" s="26"/>
      <c r="D55" s="26"/>
      <c r="E55" s="11" t="s">
        <v>129</v>
      </c>
      <c r="F55" s="38" t="s">
        <v>57</v>
      </c>
      <c r="G55" s="38"/>
      <c r="H55" s="1" t="b">
        <v>0</v>
      </c>
      <c r="I55" s="29"/>
      <c r="J55" s="29"/>
      <c r="K55" s="29"/>
      <c r="L55" s="29"/>
      <c r="M55" s="76"/>
    </row>
    <row r="56" spans="1:13" ht="25.5" customHeight="1">
      <c r="A56" s="14" t="s">
        <v>118</v>
      </c>
      <c r="B56" s="30" t="s">
        <v>84</v>
      </c>
      <c r="C56" s="30"/>
      <c r="D56" s="30"/>
      <c r="E56" s="30"/>
      <c r="F56" s="30"/>
      <c r="G56" s="30"/>
      <c r="H56" s="30"/>
      <c r="I56" s="30"/>
      <c r="J56" s="30"/>
      <c r="K56" s="30"/>
      <c r="L56" s="30"/>
      <c r="M56" s="30"/>
    </row>
    <row r="57" spans="1:13" ht="25.5" customHeight="1">
      <c r="A57" s="34">
        <v>9</v>
      </c>
      <c r="B57" s="26" t="s">
        <v>61</v>
      </c>
      <c r="C57" s="26"/>
      <c r="D57" s="26"/>
      <c r="E57" s="36" t="s">
        <v>92</v>
      </c>
      <c r="F57" s="36"/>
      <c r="G57" s="36"/>
      <c r="H57" s="36"/>
      <c r="I57" s="29" t="s">
        <v>44</v>
      </c>
      <c r="J57" s="29" t="s">
        <v>86</v>
      </c>
      <c r="K57" s="29"/>
      <c r="L57" s="29"/>
      <c r="M57" s="31">
        <f>IF(COUNTIF(H58:H59,"TRUE")=0,"",IF(COUNTIF(H58:H59,"TRUE")&gt;1,2500000+(COUNTIF(H58:H59,"TRUE")-1)*500000,2500000))</f>
      </c>
    </row>
    <row r="58" spans="1:13" ht="25.5" customHeight="1">
      <c r="A58" s="34"/>
      <c r="B58" s="26"/>
      <c r="C58" s="26"/>
      <c r="D58" s="26"/>
      <c r="E58" s="11">
        <v>9.1</v>
      </c>
      <c r="F58" s="35" t="s">
        <v>58</v>
      </c>
      <c r="G58" s="35"/>
      <c r="H58" s="1" t="b">
        <v>0</v>
      </c>
      <c r="I58" s="29"/>
      <c r="J58" s="29"/>
      <c r="K58" s="29"/>
      <c r="L58" s="29"/>
      <c r="M58" s="31"/>
    </row>
    <row r="59" spans="1:13" ht="30.75" customHeight="1">
      <c r="A59" s="34"/>
      <c r="B59" s="26"/>
      <c r="C59" s="26"/>
      <c r="D59" s="26"/>
      <c r="E59" s="11">
        <v>9.2</v>
      </c>
      <c r="F59" s="35" t="s">
        <v>59</v>
      </c>
      <c r="G59" s="35"/>
      <c r="H59" s="1" t="b">
        <v>0</v>
      </c>
      <c r="I59" s="29"/>
      <c r="J59" s="29"/>
      <c r="K59" s="29"/>
      <c r="L59" s="29"/>
      <c r="M59" s="31"/>
    </row>
    <row r="60" spans="1:13" ht="35.25" customHeight="1">
      <c r="A60" s="13">
        <v>10</v>
      </c>
      <c r="B60" s="26" t="s">
        <v>80</v>
      </c>
      <c r="C60" s="26"/>
      <c r="D60" s="26"/>
      <c r="E60" s="32" t="s">
        <v>85</v>
      </c>
      <c r="F60" s="32"/>
      <c r="G60" s="32"/>
      <c r="H60" s="1" t="b">
        <v>0</v>
      </c>
      <c r="I60" s="12" t="s">
        <v>44</v>
      </c>
      <c r="J60" s="25">
        <v>2000000</v>
      </c>
      <c r="K60" s="25"/>
      <c r="L60" s="25"/>
      <c r="M60" s="10">
        <f>IF(COUNTIF(H60,"TRUE")=0,"",2000000)</f>
      </c>
    </row>
    <row r="61" spans="1:13" ht="33.75" customHeight="1">
      <c r="A61" s="13">
        <v>11</v>
      </c>
      <c r="B61" s="26" t="s">
        <v>56</v>
      </c>
      <c r="C61" s="26"/>
      <c r="D61" s="26"/>
      <c r="E61" s="27" t="s">
        <v>93</v>
      </c>
      <c r="F61" s="27"/>
      <c r="G61" s="27"/>
      <c r="H61" s="1" t="b">
        <v>0</v>
      </c>
      <c r="I61" s="12" t="s">
        <v>44</v>
      </c>
      <c r="J61" s="25">
        <v>2000000</v>
      </c>
      <c r="K61" s="25"/>
      <c r="L61" s="25"/>
      <c r="M61" s="10">
        <f>IF(COUNTIF(H61,"TRUE")=0,"",2000000)</f>
      </c>
    </row>
    <row r="62" spans="1:13" ht="33" customHeight="1">
      <c r="A62" s="71" t="s">
        <v>37</v>
      </c>
      <c r="B62" s="71"/>
      <c r="C62" s="71" t="s">
        <v>38</v>
      </c>
      <c r="D62" s="71"/>
      <c r="E62" s="71"/>
      <c r="F62" s="71"/>
      <c r="G62" s="71"/>
      <c r="H62" s="71"/>
      <c r="I62" s="71"/>
      <c r="J62" s="72">
        <f>IF(COUNT(M29:M61)=0,"",IF(COUNT(M29:M61)&lt;10,"0"&amp;COUNT(M29:M61),COUNT(M29:M61))&amp;" chương trình")</f>
      </c>
      <c r="K62" s="72"/>
      <c r="L62" s="72"/>
      <c r="M62" s="72"/>
    </row>
    <row r="63" spans="1:13" ht="33" customHeight="1">
      <c r="A63" s="71"/>
      <c r="B63" s="71"/>
      <c r="C63" s="71" t="s">
        <v>40</v>
      </c>
      <c r="D63" s="71"/>
      <c r="E63" s="71"/>
      <c r="F63" s="71"/>
      <c r="G63" s="71"/>
      <c r="H63" s="71"/>
      <c r="I63" s="71"/>
      <c r="J63" s="72">
        <f>IF(COUNTIF(H29:H61,"TRUE")=0,"",IF(COUNTIF(H29:H61,"TRUE")&lt;10,"0"&amp;COUNTIF(H29:H61,"TRUE"),COUNTIF(H29:H61,"TRUE"))&amp;" chỉ tiêu")</f>
      </c>
      <c r="K63" s="72"/>
      <c r="L63" s="72"/>
      <c r="M63" s="72"/>
    </row>
    <row r="64" spans="1:13" ht="33" customHeight="1">
      <c r="A64" s="71"/>
      <c r="B64" s="71"/>
      <c r="C64" s="71" t="s">
        <v>39</v>
      </c>
      <c r="D64" s="71"/>
      <c r="E64" s="71"/>
      <c r="F64" s="71"/>
      <c r="G64" s="71"/>
      <c r="H64" s="71"/>
      <c r="I64" s="71"/>
      <c r="J64" s="73">
        <f>IF(SUM(M29:M61)=0,"",SUM(M29:M61))</f>
      </c>
      <c r="K64" s="73"/>
      <c r="L64" s="73"/>
      <c r="M64" s="73"/>
    </row>
    <row r="65" spans="1:13" ht="31.5" customHeight="1">
      <c r="A65" s="70" t="s">
        <v>48</v>
      </c>
      <c r="B65" s="70"/>
      <c r="C65" s="24" t="s">
        <v>104</v>
      </c>
      <c r="D65" s="24"/>
      <c r="E65" s="24"/>
      <c r="F65" s="24"/>
      <c r="G65" s="24"/>
      <c r="H65" s="24"/>
      <c r="I65" s="24"/>
      <c r="J65" s="24"/>
      <c r="K65" s="24"/>
      <c r="L65" s="24"/>
      <c r="M65" s="24"/>
    </row>
    <row r="66" spans="1:13" ht="27.75" customHeight="1">
      <c r="A66" s="6" t="s">
        <v>113</v>
      </c>
      <c r="B66" s="45" t="s">
        <v>6</v>
      </c>
      <c r="C66" s="45"/>
      <c r="D66" s="45"/>
      <c r="E66" s="45"/>
      <c r="F66" s="45"/>
      <c r="G66" s="45"/>
      <c r="H66" s="45"/>
      <c r="I66" s="45"/>
      <c r="J66" s="45"/>
      <c r="K66" s="45"/>
      <c r="L66" s="45"/>
      <c r="M66" s="45"/>
    </row>
    <row r="67" spans="1:13" ht="22.5" customHeight="1">
      <c r="A67" s="4">
        <v>10</v>
      </c>
      <c r="B67" s="68" t="s">
        <v>7</v>
      </c>
      <c r="C67" s="68"/>
      <c r="D67" s="68"/>
      <c r="E67" s="68"/>
      <c r="F67" s="69" t="s">
        <v>115</v>
      </c>
      <c r="G67" s="69"/>
      <c r="H67" s="69"/>
      <c r="I67" s="69"/>
      <c r="J67" s="69"/>
      <c r="K67" s="69"/>
      <c r="L67" s="69"/>
      <c r="M67" s="69"/>
    </row>
    <row r="68" spans="1:13" ht="56.25" customHeight="1">
      <c r="A68" s="15">
        <v>11</v>
      </c>
      <c r="B68" s="46" t="s">
        <v>17</v>
      </c>
      <c r="C68" s="46"/>
      <c r="D68" s="46"/>
      <c r="E68" s="46"/>
      <c r="F68" s="46"/>
      <c r="G68" s="46"/>
      <c r="H68" s="46"/>
      <c r="I68" s="46"/>
      <c r="J68" s="46"/>
      <c r="K68" s="46"/>
      <c r="L68" s="46"/>
      <c r="M68" s="46"/>
    </row>
    <row r="69" spans="1:13" ht="56.25" customHeight="1">
      <c r="A69" s="15" t="s">
        <v>9</v>
      </c>
      <c r="B69" s="46" t="s">
        <v>111</v>
      </c>
      <c r="C69" s="46"/>
      <c r="D69" s="46"/>
      <c r="E69" s="46"/>
      <c r="F69" s="46"/>
      <c r="G69" s="46"/>
      <c r="H69" s="46"/>
      <c r="I69" s="46"/>
      <c r="J69" s="46"/>
      <c r="K69" s="46"/>
      <c r="L69" s="46"/>
      <c r="M69" s="46"/>
    </row>
    <row r="70" spans="1:13" ht="42" customHeight="1">
      <c r="A70" s="15" t="s">
        <v>9</v>
      </c>
      <c r="B70" s="46" t="s">
        <v>112</v>
      </c>
      <c r="C70" s="46"/>
      <c r="D70" s="46"/>
      <c r="E70" s="46"/>
      <c r="F70" s="46"/>
      <c r="G70" s="46"/>
      <c r="H70" s="46"/>
      <c r="I70" s="46"/>
      <c r="J70" s="46"/>
      <c r="K70" s="46"/>
      <c r="L70" s="46"/>
      <c r="M70" s="46"/>
    </row>
    <row r="71" spans="1:13" ht="42" customHeight="1">
      <c r="A71" s="15" t="s">
        <v>9</v>
      </c>
      <c r="B71" s="46" t="s">
        <v>130</v>
      </c>
      <c r="C71" s="46"/>
      <c r="D71" s="46"/>
      <c r="E71" s="46"/>
      <c r="F71" s="46"/>
      <c r="G71" s="46"/>
      <c r="H71" s="46"/>
      <c r="I71" s="46"/>
      <c r="J71" s="46"/>
      <c r="K71" s="46"/>
      <c r="L71" s="46"/>
      <c r="M71" s="46"/>
    </row>
    <row r="72" spans="1:13" ht="27.75" customHeight="1">
      <c r="A72" s="4">
        <v>12</v>
      </c>
      <c r="B72" s="24" t="s">
        <v>8</v>
      </c>
      <c r="C72" s="24"/>
      <c r="D72" s="24"/>
      <c r="E72" s="24"/>
      <c r="F72" s="24"/>
      <c r="G72" s="24"/>
      <c r="H72" s="24"/>
      <c r="I72" s="24"/>
      <c r="J72" s="24"/>
      <c r="K72" s="24"/>
      <c r="L72" s="24"/>
      <c r="M72" s="24"/>
    </row>
    <row r="73" spans="1:13" ht="27.75" customHeight="1">
      <c r="A73" s="16" t="s">
        <v>9</v>
      </c>
      <c r="B73" s="24" t="s">
        <v>10</v>
      </c>
      <c r="C73" s="24"/>
      <c r="D73" s="24"/>
      <c r="E73" s="24"/>
      <c r="F73" s="24"/>
      <c r="G73" s="24"/>
      <c r="H73" s="24"/>
      <c r="I73" s="24"/>
      <c r="J73" s="24"/>
      <c r="K73" s="24"/>
      <c r="L73" s="24"/>
      <c r="M73" s="24"/>
    </row>
    <row r="74" spans="1:13" ht="27.75" customHeight="1">
      <c r="A74" s="15" t="s">
        <v>9</v>
      </c>
      <c r="B74" s="60" t="s">
        <v>11</v>
      </c>
      <c r="C74" s="60"/>
      <c r="D74" s="60"/>
      <c r="E74" s="60"/>
      <c r="F74" s="60"/>
      <c r="G74" s="60"/>
      <c r="H74" s="60"/>
      <c r="I74" s="60"/>
      <c r="J74" s="60"/>
      <c r="K74" s="60"/>
      <c r="L74" s="60"/>
      <c r="M74" s="60"/>
    </row>
    <row r="75" spans="1:13" ht="42" customHeight="1">
      <c r="A75" s="15" t="s">
        <v>9</v>
      </c>
      <c r="B75" s="62" t="s">
        <v>12</v>
      </c>
      <c r="C75" s="62"/>
      <c r="D75" s="62"/>
      <c r="E75" s="62"/>
      <c r="F75" s="62"/>
      <c r="G75" s="62"/>
      <c r="H75" s="62"/>
      <c r="I75" s="62"/>
      <c r="J75" s="62"/>
      <c r="K75" s="62"/>
      <c r="L75" s="62"/>
      <c r="M75" s="62"/>
    </row>
    <row r="76" spans="1:13" ht="27.75" customHeight="1">
      <c r="A76" s="15" t="s">
        <v>9</v>
      </c>
      <c r="B76" s="60" t="s">
        <v>13</v>
      </c>
      <c r="C76" s="60"/>
      <c r="D76" s="60"/>
      <c r="E76" s="60"/>
      <c r="F76" s="60"/>
      <c r="G76" s="60"/>
      <c r="H76" s="60"/>
      <c r="I76" s="60"/>
      <c r="J76" s="60"/>
      <c r="K76" s="60"/>
      <c r="L76" s="60"/>
      <c r="M76" s="60"/>
    </row>
    <row r="77" spans="1:13" ht="21" customHeight="1">
      <c r="A77" s="33"/>
      <c r="B77" s="33"/>
      <c r="C77" s="33"/>
      <c r="D77" s="33"/>
      <c r="E77" s="33"/>
      <c r="F77" s="33"/>
      <c r="G77" s="33"/>
      <c r="H77" s="61" t="str">
        <f ca="1">"Ngày  "&amp;IF(DAY(TODAY())&lt;10,"0"&amp;DAY(TODAY()),DAY(TODAY()))&amp;"  tháng  "&amp;IF(MONTH(TODAY())&lt;10,"0"&amp;MONTH(TODAY()),MONTH(TODAY()))&amp;"  năm  "&amp;YEAR(TODAY())</f>
        <v>Ngày  09  tháng  03  năm  2023</v>
      </c>
      <c r="I77" s="61"/>
      <c r="J77" s="61"/>
      <c r="K77" s="61"/>
      <c r="L77" s="61"/>
      <c r="M77" s="61"/>
    </row>
    <row r="78" spans="1:13" ht="21" customHeight="1">
      <c r="A78" s="33" t="s">
        <v>15</v>
      </c>
      <c r="B78" s="33"/>
      <c r="C78" s="33"/>
      <c r="D78" s="33"/>
      <c r="E78" s="33"/>
      <c r="F78" s="33"/>
      <c r="G78" s="33" t="s">
        <v>14</v>
      </c>
      <c r="H78" s="33"/>
      <c r="I78" s="33"/>
      <c r="J78" s="33"/>
      <c r="K78" s="33"/>
      <c r="L78" s="33"/>
      <c r="M78" s="33"/>
    </row>
    <row r="79" spans="1:13" ht="21" customHeight="1">
      <c r="A79" s="63" t="s">
        <v>16</v>
      </c>
      <c r="B79" s="63"/>
      <c r="C79" s="63"/>
      <c r="D79" s="63"/>
      <c r="E79" s="63"/>
      <c r="F79" s="63"/>
      <c r="G79" s="63" t="s">
        <v>16</v>
      </c>
      <c r="H79" s="63"/>
      <c r="I79" s="63"/>
      <c r="J79" s="63"/>
      <c r="K79" s="63"/>
      <c r="L79" s="63"/>
      <c r="M79" s="63"/>
    </row>
    <row r="80" spans="1:13" ht="81.75" customHeight="1">
      <c r="A80" s="66"/>
      <c r="B80" s="66"/>
      <c r="C80" s="66"/>
      <c r="D80" s="66"/>
      <c r="E80" s="66"/>
      <c r="F80" s="66"/>
      <c r="G80" s="66"/>
      <c r="H80" s="66"/>
      <c r="I80" s="66"/>
      <c r="J80" s="66"/>
      <c r="K80" s="66"/>
      <c r="L80" s="66"/>
      <c r="M80" s="66"/>
    </row>
    <row r="81" spans="1:13" ht="16.5">
      <c r="A81" s="33"/>
      <c r="B81" s="33"/>
      <c r="C81" s="33"/>
      <c r="D81" s="33"/>
      <c r="E81" s="33"/>
      <c r="F81" s="33"/>
      <c r="G81" s="33"/>
      <c r="H81" s="33"/>
      <c r="I81" s="33"/>
      <c r="J81" s="33"/>
      <c r="K81" s="33"/>
      <c r="L81" s="33"/>
      <c r="M81" s="33"/>
    </row>
    <row r="82" spans="1:13" ht="10.5" customHeight="1">
      <c r="A82" s="33"/>
      <c r="B82" s="33"/>
      <c r="C82" s="33"/>
      <c r="D82" s="33"/>
      <c r="E82" s="33"/>
      <c r="F82" s="33"/>
      <c r="G82" s="33"/>
      <c r="H82" s="33"/>
      <c r="I82" s="33"/>
      <c r="J82" s="33"/>
      <c r="K82" s="33"/>
      <c r="L82" s="33"/>
      <c r="M82" s="33"/>
    </row>
    <row r="83" spans="1:13" ht="25.5" customHeight="1">
      <c r="A83" s="67" t="str">
        <f>"Phiếu đăng ký có thể gửi qua e-mail, fax hoặc bưu điện "&amp;E67&amp;" đến địa chỉ:"</f>
        <v>Phiếu đăng ký có thể gửi qua e-mail, fax hoặc bưu điện  đến địa chỉ:</v>
      </c>
      <c r="B83" s="67"/>
      <c r="C83" s="67"/>
      <c r="D83" s="67"/>
      <c r="E83" s="67"/>
      <c r="F83" s="67"/>
      <c r="G83" s="67"/>
      <c r="H83" s="67"/>
      <c r="I83" s="67"/>
      <c r="J83" s="67"/>
      <c r="K83" s="67"/>
      <c r="L83" s="67"/>
      <c r="M83" s="67"/>
    </row>
    <row r="84" spans="1:13" ht="82.5" customHeight="1">
      <c r="A84" s="64" t="s">
        <v>100</v>
      </c>
      <c r="B84" s="65"/>
      <c r="C84" s="65"/>
      <c r="D84" s="65"/>
      <c r="E84" s="65"/>
      <c r="F84" s="65"/>
      <c r="G84" s="65"/>
      <c r="H84" s="65"/>
      <c r="I84" s="65"/>
      <c r="J84" s="65"/>
      <c r="K84" s="65"/>
      <c r="L84" s="65"/>
      <c r="M84" s="65"/>
    </row>
    <row r="85" spans="1:13" ht="16.5">
      <c r="A85" s="4"/>
      <c r="B85" s="4"/>
      <c r="C85" s="4"/>
      <c r="D85" s="4"/>
      <c r="E85" s="4"/>
      <c r="F85" s="4"/>
      <c r="G85" s="4"/>
      <c r="H85" s="4"/>
      <c r="I85" s="4"/>
      <c r="J85" s="4"/>
      <c r="K85" s="4"/>
      <c r="L85" s="4"/>
      <c r="M85" s="4"/>
    </row>
    <row r="86" spans="1:13" ht="16.5">
      <c r="A86" s="4"/>
      <c r="B86" s="4"/>
      <c r="C86" s="4"/>
      <c r="D86" s="4"/>
      <c r="E86" s="4"/>
      <c r="F86" s="4"/>
      <c r="G86" s="4"/>
      <c r="H86" s="4"/>
      <c r="I86" s="4"/>
      <c r="J86" s="4"/>
      <c r="K86" s="4"/>
      <c r="L86" s="4"/>
      <c r="M86" s="4"/>
    </row>
    <row r="87" spans="1:13" ht="16.5">
      <c r="A87" s="4"/>
      <c r="B87" s="4"/>
      <c r="C87" s="4"/>
      <c r="D87" s="4"/>
      <c r="E87" s="4"/>
      <c r="F87" s="4"/>
      <c r="G87" s="4"/>
      <c r="H87" s="4"/>
      <c r="I87" s="4"/>
      <c r="J87" s="4"/>
      <c r="K87" s="4"/>
      <c r="L87" s="4"/>
      <c r="M87" s="4"/>
    </row>
    <row r="88" spans="1:13" ht="16.5">
      <c r="A88" s="4"/>
      <c r="B88" s="4"/>
      <c r="C88" s="4"/>
      <c r="D88" s="4"/>
      <c r="E88" s="4"/>
      <c r="F88" s="4"/>
      <c r="G88" s="4"/>
      <c r="H88" s="4"/>
      <c r="I88" s="4"/>
      <c r="J88" s="4"/>
      <c r="K88" s="4"/>
      <c r="L88" s="4"/>
      <c r="M88" s="4"/>
    </row>
    <row r="89" spans="1:13" ht="16.5">
      <c r="A89" s="4"/>
      <c r="B89" s="4"/>
      <c r="C89" s="4"/>
      <c r="D89" s="4"/>
      <c r="E89" s="4"/>
      <c r="F89" s="4"/>
      <c r="G89" s="4"/>
      <c r="H89" s="4"/>
      <c r="I89" s="4"/>
      <c r="J89" s="4"/>
      <c r="K89" s="4"/>
      <c r="L89" s="4"/>
      <c r="M89" s="4"/>
    </row>
    <row r="90" spans="1:13" ht="16.5">
      <c r="A90" s="4"/>
      <c r="B90" s="4"/>
      <c r="C90" s="4"/>
      <c r="D90" s="4"/>
      <c r="E90" s="4"/>
      <c r="F90" s="4"/>
      <c r="G90" s="4"/>
      <c r="H90" s="4"/>
      <c r="I90" s="4"/>
      <c r="J90" s="4"/>
      <c r="K90" s="4"/>
      <c r="L90" s="4"/>
      <c r="M90" s="4"/>
    </row>
    <row r="91" spans="1:13" ht="16.5">
      <c r="A91" s="4"/>
      <c r="B91" s="4"/>
      <c r="C91" s="4"/>
      <c r="D91" s="4"/>
      <c r="E91" s="4"/>
      <c r="F91" s="4"/>
      <c r="G91" s="4"/>
      <c r="H91" s="4"/>
      <c r="I91" s="4"/>
      <c r="J91" s="4"/>
      <c r="K91" s="4"/>
      <c r="L91" s="4"/>
      <c r="M91" s="4"/>
    </row>
    <row r="92" spans="1:13" ht="16.5">
      <c r="A92" s="4"/>
      <c r="B92" s="4"/>
      <c r="C92" s="4"/>
      <c r="D92" s="4"/>
      <c r="E92" s="4"/>
      <c r="F92" s="4"/>
      <c r="G92" s="4"/>
      <c r="H92" s="4"/>
      <c r="I92" s="4"/>
      <c r="J92" s="4"/>
      <c r="K92" s="4"/>
      <c r="L92" s="4"/>
      <c r="M92" s="4"/>
    </row>
    <row r="93" spans="1:13" ht="16.5">
      <c r="A93" s="4"/>
      <c r="B93" s="4"/>
      <c r="C93" s="4"/>
      <c r="D93" s="4"/>
      <c r="E93" s="4"/>
      <c r="F93" s="4"/>
      <c r="G93" s="4"/>
      <c r="H93" s="4"/>
      <c r="I93" s="4"/>
      <c r="J93" s="4"/>
      <c r="K93" s="4"/>
      <c r="L93" s="4"/>
      <c r="M93" s="4"/>
    </row>
    <row r="94" spans="1:13" ht="16.5">
      <c r="A94" s="4"/>
      <c r="B94" s="4"/>
      <c r="C94" s="4"/>
      <c r="D94" s="4"/>
      <c r="E94" s="4"/>
      <c r="F94" s="4"/>
      <c r="G94" s="4"/>
      <c r="H94" s="4"/>
      <c r="I94" s="4"/>
      <c r="J94" s="4"/>
      <c r="K94" s="4"/>
      <c r="L94" s="4"/>
      <c r="M94" s="4"/>
    </row>
    <row r="95" spans="1:13" ht="16.5">
      <c r="A95" s="4"/>
      <c r="B95" s="4"/>
      <c r="C95" s="4"/>
      <c r="D95" s="4"/>
      <c r="E95" s="4"/>
      <c r="F95" s="4"/>
      <c r="G95" s="4"/>
      <c r="H95" s="4"/>
      <c r="I95" s="4"/>
      <c r="J95" s="4"/>
      <c r="K95" s="4"/>
      <c r="L95" s="4"/>
      <c r="M95" s="4"/>
    </row>
    <row r="96" spans="1:13" ht="16.5">
      <c r="A96" s="4"/>
      <c r="B96" s="4"/>
      <c r="C96" s="4"/>
      <c r="D96" s="4"/>
      <c r="E96" s="4"/>
      <c r="F96" s="4"/>
      <c r="G96" s="4"/>
      <c r="H96" s="4"/>
      <c r="I96" s="4"/>
      <c r="J96" s="4"/>
      <c r="K96" s="4"/>
      <c r="L96" s="4"/>
      <c r="M96" s="4"/>
    </row>
    <row r="97" spans="1:13" ht="16.5">
      <c r="A97" s="4"/>
      <c r="B97" s="4"/>
      <c r="C97" s="4"/>
      <c r="D97" s="4"/>
      <c r="E97" s="4"/>
      <c r="F97" s="4"/>
      <c r="G97" s="4"/>
      <c r="H97" s="4"/>
      <c r="I97" s="4"/>
      <c r="J97" s="4"/>
      <c r="K97" s="4"/>
      <c r="L97" s="4"/>
      <c r="M97" s="4"/>
    </row>
    <row r="98" spans="1:13" ht="16.5">
      <c r="A98" s="4"/>
      <c r="B98" s="4"/>
      <c r="C98" s="4"/>
      <c r="D98" s="4"/>
      <c r="E98" s="4"/>
      <c r="F98" s="4"/>
      <c r="G98" s="4"/>
      <c r="H98" s="4"/>
      <c r="I98" s="4"/>
      <c r="J98" s="4"/>
      <c r="K98" s="4"/>
      <c r="L98" s="4"/>
      <c r="M98" s="4"/>
    </row>
    <row r="99" spans="1:13" ht="16.5">
      <c r="A99" s="4"/>
      <c r="B99" s="4"/>
      <c r="C99" s="4"/>
      <c r="D99" s="4"/>
      <c r="E99" s="4"/>
      <c r="F99" s="4"/>
      <c r="G99" s="4"/>
      <c r="H99" s="4"/>
      <c r="I99" s="4"/>
      <c r="J99" s="4"/>
      <c r="K99" s="4"/>
      <c r="L99" s="4"/>
      <c r="M99" s="4"/>
    </row>
    <row r="100" spans="1:13" ht="16.5">
      <c r="A100" s="4"/>
      <c r="B100" s="4"/>
      <c r="C100" s="4"/>
      <c r="D100" s="4"/>
      <c r="E100" s="4"/>
      <c r="F100" s="4"/>
      <c r="G100" s="4"/>
      <c r="H100" s="4"/>
      <c r="I100" s="4"/>
      <c r="J100" s="4"/>
      <c r="K100" s="4"/>
      <c r="L100" s="4"/>
      <c r="M100" s="4"/>
    </row>
    <row r="101" spans="1:13" ht="16.5">
      <c r="A101" s="4"/>
      <c r="B101" s="4"/>
      <c r="C101" s="4"/>
      <c r="D101" s="4"/>
      <c r="E101" s="4"/>
      <c r="F101" s="4"/>
      <c r="G101" s="4"/>
      <c r="H101" s="4"/>
      <c r="I101" s="4"/>
      <c r="J101" s="4"/>
      <c r="K101" s="4"/>
      <c r="L101" s="4"/>
      <c r="M101" s="4"/>
    </row>
    <row r="102" spans="1:13" ht="16.5">
      <c r="A102" s="4"/>
      <c r="B102" s="4"/>
      <c r="C102" s="4"/>
      <c r="D102" s="4"/>
      <c r="E102" s="4"/>
      <c r="F102" s="4"/>
      <c r="G102" s="4"/>
      <c r="H102" s="4"/>
      <c r="I102" s="4"/>
      <c r="J102" s="4"/>
      <c r="K102" s="4"/>
      <c r="L102" s="4"/>
      <c r="M102" s="4"/>
    </row>
    <row r="103" spans="1:13" ht="16.5">
      <c r="A103" s="4"/>
      <c r="B103" s="4"/>
      <c r="C103" s="4"/>
      <c r="D103" s="4"/>
      <c r="E103" s="4"/>
      <c r="F103" s="4"/>
      <c r="G103" s="4"/>
      <c r="H103" s="4"/>
      <c r="I103" s="4"/>
      <c r="J103" s="4"/>
      <c r="K103" s="4"/>
      <c r="L103" s="4"/>
      <c r="M103" s="4"/>
    </row>
    <row r="104" spans="1:13" ht="16.5">
      <c r="A104" s="4"/>
      <c r="B104" s="4"/>
      <c r="C104" s="4"/>
      <c r="D104" s="4"/>
      <c r="E104" s="4"/>
      <c r="F104" s="4"/>
      <c r="G104" s="4"/>
      <c r="H104" s="4"/>
      <c r="I104" s="4"/>
      <c r="J104" s="4"/>
      <c r="K104" s="4"/>
      <c r="L104" s="4"/>
      <c r="M104" s="4"/>
    </row>
    <row r="105" spans="1:13" ht="16.5">
      <c r="A105" s="4"/>
      <c r="B105" s="4"/>
      <c r="C105" s="4"/>
      <c r="D105" s="4"/>
      <c r="E105" s="4"/>
      <c r="F105" s="4"/>
      <c r="G105" s="4"/>
      <c r="H105" s="4"/>
      <c r="I105" s="4"/>
      <c r="J105" s="4"/>
      <c r="K105" s="4"/>
      <c r="L105" s="4"/>
      <c r="M105" s="4"/>
    </row>
    <row r="106" spans="1:13" ht="16.5">
      <c r="A106" s="4"/>
      <c r="B106" s="4"/>
      <c r="C106" s="4"/>
      <c r="D106" s="4"/>
      <c r="E106" s="4"/>
      <c r="F106" s="4"/>
      <c r="G106" s="4"/>
      <c r="H106" s="4"/>
      <c r="I106" s="4"/>
      <c r="J106" s="4"/>
      <c r="K106" s="4"/>
      <c r="L106" s="4"/>
      <c r="M106" s="4"/>
    </row>
    <row r="107" spans="1:13" ht="16.5">
      <c r="A107" s="4"/>
      <c r="B107" s="4"/>
      <c r="C107" s="4"/>
      <c r="D107" s="4"/>
      <c r="E107" s="4"/>
      <c r="F107" s="4"/>
      <c r="G107" s="4"/>
      <c r="H107" s="4"/>
      <c r="I107" s="4"/>
      <c r="J107" s="4"/>
      <c r="K107" s="4"/>
      <c r="L107" s="4"/>
      <c r="M107" s="4"/>
    </row>
  </sheetData>
  <sheetProtection password="EF09" sheet="1" selectLockedCells="1"/>
  <mergeCells count="156">
    <mergeCell ref="M48:M49"/>
    <mergeCell ref="M42:M46"/>
    <mergeCell ref="M51:M55"/>
    <mergeCell ref="F43:G43"/>
    <mergeCell ref="F44:G44"/>
    <mergeCell ref="I51:I55"/>
    <mergeCell ref="J51:L55"/>
    <mergeCell ref="B47:M47"/>
    <mergeCell ref="B48:D49"/>
    <mergeCell ref="F52:G52"/>
    <mergeCell ref="J40:L40"/>
    <mergeCell ref="J39:L39"/>
    <mergeCell ref="F32:G32"/>
    <mergeCell ref="E29:G29"/>
    <mergeCell ref="B29:D29"/>
    <mergeCell ref="J42:L46"/>
    <mergeCell ref="B41:M41"/>
    <mergeCell ref="F46:G46"/>
    <mergeCell ref="M30:M32"/>
    <mergeCell ref="I30:I32"/>
    <mergeCell ref="A42:A46"/>
    <mergeCell ref="B42:D46"/>
    <mergeCell ref="F45:G45"/>
    <mergeCell ref="F53:G53"/>
    <mergeCell ref="M33:M38"/>
    <mergeCell ref="E33:H33"/>
    <mergeCell ref="B33:D38"/>
    <mergeCell ref="F34:G34"/>
    <mergeCell ref="F35:G35"/>
    <mergeCell ref="F36:G36"/>
    <mergeCell ref="I48:I49"/>
    <mergeCell ref="J48:L49"/>
    <mergeCell ref="F48:G48"/>
    <mergeCell ref="F49:G49"/>
    <mergeCell ref="I42:I46"/>
    <mergeCell ref="E42:H42"/>
    <mergeCell ref="B19:M19"/>
    <mergeCell ref="A62:B64"/>
    <mergeCell ref="J62:M62"/>
    <mergeCell ref="J64:M64"/>
    <mergeCell ref="J63:M63"/>
    <mergeCell ref="C62:I62"/>
    <mergeCell ref="C63:I63"/>
    <mergeCell ref="C64:I64"/>
    <mergeCell ref="A20:D20"/>
    <mergeCell ref="A48:A49"/>
    <mergeCell ref="B70:M70"/>
    <mergeCell ref="B67:E67"/>
    <mergeCell ref="F67:M67"/>
    <mergeCell ref="B66:M66"/>
    <mergeCell ref="A65:B65"/>
    <mergeCell ref="C65:M65"/>
    <mergeCell ref="B68:M68"/>
    <mergeCell ref="B69:M69"/>
    <mergeCell ref="A79:F79"/>
    <mergeCell ref="G79:M79"/>
    <mergeCell ref="A84:M84"/>
    <mergeCell ref="A80:F80"/>
    <mergeCell ref="G80:M80"/>
    <mergeCell ref="A81:F81"/>
    <mergeCell ref="G81:M81"/>
    <mergeCell ref="A83:M83"/>
    <mergeCell ref="A82:M82"/>
    <mergeCell ref="A78:F78"/>
    <mergeCell ref="G78:M78"/>
    <mergeCell ref="A77:G77"/>
    <mergeCell ref="B76:M76"/>
    <mergeCell ref="H77:M77"/>
    <mergeCell ref="B71:M71"/>
    <mergeCell ref="B72:M72"/>
    <mergeCell ref="B73:M73"/>
    <mergeCell ref="B74:M74"/>
    <mergeCell ref="B75:M75"/>
    <mergeCell ref="C12:H12"/>
    <mergeCell ref="I16:L16"/>
    <mergeCell ref="I17:L17"/>
    <mergeCell ref="J12:M12"/>
    <mergeCell ref="B11:C11"/>
    <mergeCell ref="D11:H11"/>
    <mergeCell ref="B13:D13"/>
    <mergeCell ref="E13:M13"/>
    <mergeCell ref="E20:M20"/>
    <mergeCell ref="B14:M14"/>
    <mergeCell ref="B7:C7"/>
    <mergeCell ref="D7:G7"/>
    <mergeCell ref="A18:D18"/>
    <mergeCell ref="E18:M18"/>
    <mergeCell ref="B15:M15"/>
    <mergeCell ref="A16:D16"/>
    <mergeCell ref="A17:C17"/>
    <mergeCell ref="J11:M11"/>
    <mergeCell ref="A1:M1"/>
    <mergeCell ref="B3:M3"/>
    <mergeCell ref="A2:M2"/>
    <mergeCell ref="J7:M7"/>
    <mergeCell ref="J9:M9"/>
    <mergeCell ref="C10:H10"/>
    <mergeCell ref="J10:M10"/>
    <mergeCell ref="B8:M8"/>
    <mergeCell ref="D4:M4"/>
    <mergeCell ref="D5:M5"/>
    <mergeCell ref="A30:A32"/>
    <mergeCell ref="B28:M28"/>
    <mergeCell ref="J29:L29"/>
    <mergeCell ref="B27:D27"/>
    <mergeCell ref="J30:L32"/>
    <mergeCell ref="B30:D32"/>
    <mergeCell ref="F30:G30"/>
    <mergeCell ref="F31:G31"/>
    <mergeCell ref="E21:M21"/>
    <mergeCell ref="J27:L27"/>
    <mergeCell ref="A22:D22"/>
    <mergeCell ref="E22:M22"/>
    <mergeCell ref="A23:D23"/>
    <mergeCell ref="E23:M23"/>
    <mergeCell ref="B24:M24"/>
    <mergeCell ref="A25:M25"/>
    <mergeCell ref="A26:M26"/>
    <mergeCell ref="E27:H27"/>
    <mergeCell ref="A33:A38"/>
    <mergeCell ref="E40:G40"/>
    <mergeCell ref="B39:D39"/>
    <mergeCell ref="E39:G39"/>
    <mergeCell ref="F38:G38"/>
    <mergeCell ref="B40:D40"/>
    <mergeCell ref="F37:G37"/>
    <mergeCell ref="A57:A59"/>
    <mergeCell ref="B57:D59"/>
    <mergeCell ref="F58:G58"/>
    <mergeCell ref="F59:G59"/>
    <mergeCell ref="E57:H57"/>
    <mergeCell ref="E51:H51"/>
    <mergeCell ref="A51:A55"/>
    <mergeCell ref="B51:D55"/>
    <mergeCell ref="F55:G55"/>
    <mergeCell ref="F54:G54"/>
    <mergeCell ref="B6:C6"/>
    <mergeCell ref="J57:L59"/>
    <mergeCell ref="I57:I59"/>
    <mergeCell ref="B50:M50"/>
    <mergeCell ref="M57:M59"/>
    <mergeCell ref="B60:D60"/>
    <mergeCell ref="E60:G60"/>
    <mergeCell ref="J60:L60"/>
    <mergeCell ref="B56:M56"/>
    <mergeCell ref="A21:D21"/>
    <mergeCell ref="D6:M6"/>
    <mergeCell ref="B9:C9"/>
    <mergeCell ref="D9:H9"/>
    <mergeCell ref="B4:C4"/>
    <mergeCell ref="J61:L61"/>
    <mergeCell ref="B61:D61"/>
    <mergeCell ref="E61:G61"/>
    <mergeCell ref="I33:I38"/>
    <mergeCell ref="J33:L38"/>
    <mergeCell ref="B5:C5"/>
  </mergeCells>
  <conditionalFormatting sqref="D4:M4">
    <cfRule type="expression" priority="23" dxfId="27">
      <formula>COUNTIF($D$4,"Nhập"&amp;"*")&gt;0</formula>
    </cfRule>
  </conditionalFormatting>
  <conditionalFormatting sqref="E20:M20">
    <cfRule type="expression" priority="22" dxfId="27">
      <formula>COUNTIF($E$20,"Nhập"&amp;"*")&gt;0</formula>
    </cfRule>
  </conditionalFormatting>
  <conditionalFormatting sqref="D6:M6">
    <cfRule type="expression" priority="21" dxfId="28">
      <formula>COUNTIF($D$6,"Nhập"&amp;"*")&gt;0</formula>
    </cfRule>
  </conditionalFormatting>
  <conditionalFormatting sqref="E13:M13">
    <cfRule type="expression" priority="20" dxfId="28">
      <formula>COUNTIF($E$13,"Nhập"&amp;"*")&gt;0</formula>
    </cfRule>
  </conditionalFormatting>
  <conditionalFormatting sqref="E21:M21">
    <cfRule type="expression" priority="19" dxfId="28">
      <formula>COUNTIF($E$21,"Nhập"&amp;"*")&gt;0</formula>
    </cfRule>
  </conditionalFormatting>
  <conditionalFormatting sqref="E22:M22">
    <cfRule type="expression" priority="17" dxfId="29">
      <formula>COUNTIF($E$22,"Nhập"&amp;"*")&gt;0</formula>
    </cfRule>
    <cfRule type="expression" priority="18" dxfId="30">
      <formula>COUNTIF($E$22,"Nhập"&amp;"*")&gt;0</formula>
    </cfRule>
  </conditionalFormatting>
  <conditionalFormatting sqref="D5:M5">
    <cfRule type="expression" priority="16" dxfId="31">
      <formula>COUNTIF($D$5,"Nhập"&amp;"*")&gt;0</formula>
    </cfRule>
  </conditionalFormatting>
  <conditionalFormatting sqref="D7:G7">
    <cfRule type="expression" priority="15" dxfId="32">
      <formula>COUNTIF($D$7,"Nhập"&amp;"*")&gt;0</formula>
    </cfRule>
    <cfRule type="expression" priority="1" dxfId="5">
      <formula>$D$7&lt;&gt;""</formula>
    </cfRule>
  </conditionalFormatting>
  <conditionalFormatting sqref="J10:M10">
    <cfRule type="expression" priority="14" dxfId="33">
      <formula>COUNTIF($J$10,"Nhập"&amp;"*")&gt;0</formula>
    </cfRule>
  </conditionalFormatting>
  <conditionalFormatting sqref="J12:M12">
    <cfRule type="expression" priority="13" dxfId="34">
      <formula>COUNTIF($J$12,"Nhập"&amp;"*")&gt;0</formula>
    </cfRule>
  </conditionalFormatting>
  <conditionalFormatting sqref="D9:H9">
    <cfRule type="expression" priority="12" dxfId="35">
      <formula>COUNTIF($D$9,"Nhập"&amp;"*")&gt;0</formula>
    </cfRule>
  </conditionalFormatting>
  <conditionalFormatting sqref="D11:H11">
    <cfRule type="expression" priority="10" dxfId="35">
      <formula>COUNTIF($D$11,"Nhập"&amp;"*")&gt;0</formula>
    </cfRule>
    <cfRule type="expression" priority="11" dxfId="36">
      <formula>COUNTIF($D$11,"Nhập"&amp;"*")&gt;0</formula>
    </cfRule>
  </conditionalFormatting>
  <conditionalFormatting sqref="C10:H10">
    <cfRule type="expression" priority="9" dxfId="37">
      <formula>COUNTIF($C$10,"Nhập"&amp;"*")&gt;0</formula>
    </cfRule>
  </conditionalFormatting>
  <conditionalFormatting sqref="C12:H12">
    <cfRule type="expression" priority="8" dxfId="37">
      <formula>COUNTIF($C$12,"Nhập"&amp;"*")&gt;0</formula>
    </cfRule>
  </conditionalFormatting>
  <conditionalFormatting sqref="J9:M9">
    <cfRule type="expression" priority="3" dxfId="38">
      <formula>COUNTIF($J$9,"Nhập"&amp;"*")&gt;0</formula>
    </cfRule>
    <cfRule type="expression" priority="6" dxfId="39">
      <formula>COUNTIF($J$9,"Nhập"&amp;"*")&gt;0</formula>
    </cfRule>
    <cfRule type="expression" priority="7" dxfId="40">
      <formula>COUNTIF($J$9,"Nhập"&amp;"*")&gt;0</formula>
    </cfRule>
  </conditionalFormatting>
  <conditionalFormatting sqref="J11:M11">
    <cfRule type="expression" priority="4" dxfId="38">
      <formula>COUNTIF($J$11,"Nhập"&amp;"*")&gt;0</formula>
    </cfRule>
    <cfRule type="expression" priority="5" dxfId="41">
      <formula>COUNTIF($J$11,"Nhập"&amp;"*")&gt;0</formula>
    </cfRule>
  </conditionalFormatting>
  <conditionalFormatting sqref="J7:M7">
    <cfRule type="expression" priority="2" dxfId="42">
      <formula>COUNTIF($J$7,"Nhập"&amp;"*")&gt;0</formula>
    </cfRule>
  </conditionalFormatting>
  <conditionalFormatting sqref="J63:M63">
    <cfRule type="expression" priority="90" dxfId="43">
      <formula>COUNTIF(H29:H61,"TRUE")&gt;0</formula>
    </cfRule>
  </conditionalFormatting>
  <conditionalFormatting sqref="K64:M64">
    <cfRule type="expression" priority="91" dxfId="44">
      <formula>SUM(N29:N61)&gt;0</formula>
    </cfRule>
  </conditionalFormatting>
  <conditionalFormatting sqref="J64">
    <cfRule type="expression" priority="92" dxfId="44">
      <formula>SUM(M29:M61)&gt;0</formula>
    </cfRule>
  </conditionalFormatting>
  <conditionalFormatting sqref="J62:M62">
    <cfRule type="expression" priority="149" dxfId="45">
      <formula>COUNT(M29:M61)&gt;0</formula>
    </cfRule>
    <cfRule type="expression" priority="150" dxfId="45">
      <formula>COUNT(M29:M61)&gt;0</formula>
    </cfRule>
  </conditionalFormatting>
  <printOptions/>
  <pageMargins left="0.5905511811023623" right="0.3937007874015748" top="0.8661417322834646" bottom="0.62992125984251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User</cp:lastModifiedBy>
  <cp:lastPrinted>2023-02-27T10:08:26Z</cp:lastPrinted>
  <dcterms:created xsi:type="dcterms:W3CDTF">2020-02-06T01:50:52Z</dcterms:created>
  <dcterms:modified xsi:type="dcterms:W3CDTF">2023-03-09T04:22:52Z</dcterms:modified>
  <cp:category/>
  <cp:version/>
  <cp:contentType/>
  <cp:contentStatus/>
</cp:coreProperties>
</file>