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activeTab="0"/>
  </bookViews>
  <sheets>
    <sheet name="Phiếu đăng ký tham gia TNTT" sheetId="1" r:id="rId1"/>
    <sheet name="Danh sách mẫu chuẩn-chất chuẩn " sheetId="2" r:id="rId2"/>
  </sheets>
  <definedNames>
    <definedName name="_xlnm.Print_Area" localSheetId="0">'Phiếu đăng ký tham gia TNTT'!$A$1:$M$223</definedName>
    <definedName name="_xlnm.Print_Titles" localSheetId="0">'Phiếu đăng ký tham gia TNTT'!$30:$30</definedName>
  </definedNames>
  <calcPr fullCalcOnLoad="1"/>
</workbook>
</file>

<file path=xl/sharedStrings.xml><?xml version="1.0" encoding="utf-8"?>
<sst xmlns="http://schemas.openxmlformats.org/spreadsheetml/2006/main" count="822" uniqueCount="570">
  <si>
    <t>A</t>
  </si>
  <si>
    <t>Thông tin phòng thí nghiệm (PTN)</t>
  </si>
  <si>
    <t>B</t>
  </si>
  <si>
    <t>Chuyển khoản</t>
  </si>
  <si>
    <t>Không</t>
  </si>
  <si>
    <t>Địa chỉ (Nếu khác mục 3):</t>
  </si>
  <si>
    <t>Chính sách đăng ký tham gia</t>
  </si>
  <si>
    <t>Thời gian nhận đăng ký:</t>
  </si>
  <si>
    <t>Thay đổi hoặc hủy chương trình (dựa trên yêu cầu bằng văn bản hoặc e-mail của PTN)</t>
  </si>
  <si>
    <t>-</t>
  </si>
  <si>
    <t>Hủy chương trình tham gia sau khi Ban tổ chức đã gửi mẫu: cần có công văn xác nhận của đơn vị.</t>
  </si>
  <si>
    <t>Thay đổi địa chỉ nhận mẫu sau khi Ban tổ chức đã gửi mẫu: thu 100 % phí vận chuyển khi gửi lại mẫu.</t>
  </si>
  <si>
    <t>Hủy đăng ký sau khi Ban tổ chức đã gửi mẫu: thu 50% phí tham gia/chương trình.</t>
  </si>
  <si>
    <t>Đại diện đơn vị</t>
  </si>
  <si>
    <t>Đại diện Phòng thí nghiệm</t>
  </si>
  <si>
    <t>(Họ tên/ Chức vụ)</t>
  </si>
  <si>
    <t>PTN có trách nhiệm đảm bảo tính xác thực các thông tin đã cung cấp trong phiếu đăng ký. Đề nghị PTN ký tên, đóng dấu và ghi rõ (đánh dấu chọn 1) tên chỉ tiêu cần tham gia vào phiếu đăng ký trước khi gửi về cho Ban tổ chức.</t>
  </si>
  <si>
    <t>Tên đơn vị:</t>
  </si>
  <si>
    <t>Tên PTN:</t>
  </si>
  <si>
    <t>Địa chỉ liên lạc:</t>
  </si>
  <si>
    <t>Điện thoại:</t>
  </si>
  <si>
    <t>Người liên hệ:</t>
  </si>
  <si>
    <t>Email:</t>
  </si>
  <si>
    <t>Fax:</t>
  </si>
  <si>
    <t>Chức vụ:</t>
  </si>
  <si>
    <t>Địa chỉ nhận mẫu (Nếu khác mục 3):</t>
  </si>
  <si>
    <t>Thông tin thanh toán (Đối với các chương trình thu phí):</t>
  </si>
  <si>
    <t>Hình thức thanh toán:</t>
  </si>
  <si>
    <t>Thực hiện hợp đồng:</t>
  </si>
  <si>
    <t>Thông tin thể hiện trên hóa đơn:</t>
  </si>
  <si>
    <t>Mã số thuế:</t>
  </si>
  <si>
    <t>Thông tin khác (Nếu có):</t>
  </si>
  <si>
    <t>Thông tin đăng ký:</t>
  </si>
  <si>
    <t>Tiền mặt</t>
  </si>
  <si>
    <t>Có</t>
  </si>
  <si>
    <t>Nội dung yêu cầu khác:</t>
  </si>
  <si>
    <t>TỔNG SỐ:</t>
  </si>
  <si>
    <t>CHƯƠNG TRÌNH ĐĂNG KÝ</t>
  </si>
  <si>
    <t>PHÍ THAM GIA</t>
  </si>
  <si>
    <t>SỐ CHỈ TIÊU THAM GIA:</t>
  </si>
  <si>
    <t>Protein</t>
  </si>
  <si>
    <t>Lipid</t>
  </si>
  <si>
    <t>I</t>
  </si>
  <si>
    <t>Tháng 4</t>
  </si>
  <si>
    <t>Tháng 5</t>
  </si>
  <si>
    <t>Tháng 6</t>
  </si>
  <si>
    <t>II</t>
  </si>
  <si>
    <t>Xuất hóa đơn trước</t>
  </si>
  <si>
    <t>Khác</t>
  </si>
  <si>
    <r>
      <rPr>
        <b/>
        <i/>
        <u val="single"/>
        <sz val="12"/>
        <rFont val="Times New Roman"/>
        <family val="1"/>
      </rPr>
      <t>Lưu ý:</t>
    </r>
    <r>
      <rPr>
        <b/>
        <i/>
        <sz val="12"/>
        <rFont val="Times New Roman"/>
        <family val="1"/>
      </rPr>
      <t xml:space="preserve">  </t>
    </r>
  </si>
  <si>
    <t>Độ ẩm</t>
  </si>
  <si>
    <t>III</t>
  </si>
  <si>
    <t>Nước</t>
  </si>
  <si>
    <t>pH</t>
  </si>
  <si>
    <t>23.1</t>
  </si>
  <si>
    <t>23.2</t>
  </si>
  <si>
    <t>23.3</t>
  </si>
  <si>
    <t>Cu</t>
  </si>
  <si>
    <t>Fe</t>
  </si>
  <si>
    <t>Zn</t>
  </si>
  <si>
    <t>25.1</t>
  </si>
  <si>
    <t>25.2</t>
  </si>
  <si>
    <t>25.3</t>
  </si>
  <si>
    <t>Sb</t>
  </si>
  <si>
    <t>Cr</t>
  </si>
  <si>
    <t>Pb</t>
  </si>
  <si>
    <t>Cd</t>
  </si>
  <si>
    <t>As</t>
  </si>
  <si>
    <t>Hg</t>
  </si>
  <si>
    <t>28.1</t>
  </si>
  <si>
    <t>28.2</t>
  </si>
  <si>
    <t>28.3</t>
  </si>
  <si>
    <t>28.4</t>
  </si>
  <si>
    <t>28.5</t>
  </si>
  <si>
    <t>Ethanol</t>
  </si>
  <si>
    <t>Methanol</t>
  </si>
  <si>
    <t>Ester</t>
  </si>
  <si>
    <t>IV</t>
  </si>
  <si>
    <t>Thực phẩm</t>
  </si>
  <si>
    <t>Sữa bột</t>
  </si>
  <si>
    <t>Lysine</t>
  </si>
  <si>
    <t>V</t>
  </si>
  <si>
    <t>Coliforms</t>
  </si>
  <si>
    <t>Salmonella</t>
  </si>
  <si>
    <t>Trước thời gian kế hoạch tổ chức chương trình 15 ngày</t>
  </si>
  <si>
    <t>Nước sạch</t>
  </si>
  <si>
    <t>Nước uống đóng chai</t>
  </si>
  <si>
    <t>6.1</t>
  </si>
  <si>
    <t>6.2</t>
  </si>
  <si>
    <t>9.1</t>
  </si>
  <si>
    <t>9.2</t>
  </si>
  <si>
    <t>9.3</t>
  </si>
  <si>
    <t>9.4</t>
  </si>
  <si>
    <t>12.1</t>
  </si>
  <si>
    <t>12.2</t>
  </si>
  <si>
    <t>12.3</t>
  </si>
  <si>
    <t>Kim loại</t>
  </si>
  <si>
    <t>Se</t>
  </si>
  <si>
    <t>16.1</t>
  </si>
  <si>
    <t>16.2</t>
  </si>
  <si>
    <t>16.3</t>
  </si>
  <si>
    <t>Bia</t>
  </si>
  <si>
    <t>Diacetyl</t>
  </si>
  <si>
    <t>Độ đắng</t>
  </si>
  <si>
    <t>18.1</t>
  </si>
  <si>
    <t>18.2</t>
  </si>
  <si>
    <t>18.3</t>
  </si>
  <si>
    <t>19.1</t>
  </si>
  <si>
    <t>19.2</t>
  </si>
  <si>
    <t>19.3</t>
  </si>
  <si>
    <t>19.4</t>
  </si>
  <si>
    <t>20.1</t>
  </si>
  <si>
    <t>20.2</t>
  </si>
  <si>
    <t>21.1</t>
  </si>
  <si>
    <t>21.2</t>
  </si>
  <si>
    <t>Sữa dạng lỏng</t>
  </si>
  <si>
    <t>Tỉ trọng</t>
  </si>
  <si>
    <t>Tro tổng số</t>
  </si>
  <si>
    <t>24.1</t>
  </si>
  <si>
    <t>24.2</t>
  </si>
  <si>
    <t>24.3</t>
  </si>
  <si>
    <t>24.4</t>
  </si>
  <si>
    <t>24.5</t>
  </si>
  <si>
    <t>Đường tổng</t>
  </si>
  <si>
    <t>Tetracycline</t>
  </si>
  <si>
    <t>Chlortetracycline</t>
  </si>
  <si>
    <t>Oxytetracycline</t>
  </si>
  <si>
    <t>Sản phẩm dinh dưỡng công thức</t>
  </si>
  <si>
    <t>Vitamin A</t>
  </si>
  <si>
    <t>Vitamin C</t>
  </si>
  <si>
    <t>Vitamin D</t>
  </si>
  <si>
    <t>Vitamin E</t>
  </si>
  <si>
    <t>Melamine</t>
  </si>
  <si>
    <t>Thức ăn chăn nuôi</t>
  </si>
  <si>
    <t>Thực phẩm bảo vệ sức khỏe</t>
  </si>
  <si>
    <t>Thực phẩm chức năng</t>
  </si>
  <si>
    <t>Silymarin</t>
  </si>
  <si>
    <t>37.1</t>
  </si>
  <si>
    <t>37.2</t>
  </si>
  <si>
    <t>37.3</t>
  </si>
  <si>
    <t>37.4</t>
  </si>
  <si>
    <t>39.1</t>
  </si>
  <si>
    <t>39.2</t>
  </si>
  <si>
    <t>Thịt và sản phẩm thịt</t>
  </si>
  <si>
    <t>Muối</t>
  </si>
  <si>
    <t>Thủy sản</t>
  </si>
  <si>
    <t>VI</t>
  </si>
  <si>
    <t>Tương ớt</t>
  </si>
  <si>
    <t>Rhodamine B</t>
  </si>
  <si>
    <t>Chè</t>
  </si>
  <si>
    <t>Ngũ cốc</t>
  </si>
  <si>
    <t>Kẹo</t>
  </si>
  <si>
    <t>Thực phẩm đóng hộp</t>
  </si>
  <si>
    <t>Lĩnh vực sinh</t>
  </si>
  <si>
    <t>Tổng số VSV hiếu khí</t>
  </si>
  <si>
    <t>Tổng số nấm men-nấm mốc</t>
  </si>
  <si>
    <t>Bacillus cereus</t>
  </si>
  <si>
    <t>Aldehyd</t>
  </si>
  <si>
    <t>Furfural</t>
  </si>
  <si>
    <t>Hóa lý</t>
  </si>
  <si>
    <t>Vitamin</t>
  </si>
  <si>
    <t>31.1</t>
  </si>
  <si>
    <t>31.2</t>
  </si>
  <si>
    <t>Kim loại nặng</t>
  </si>
  <si>
    <t>Anion</t>
  </si>
  <si>
    <t>Acid</t>
  </si>
  <si>
    <t>Hàm lượng</t>
  </si>
  <si>
    <t>Cafein</t>
  </si>
  <si>
    <t>Polyphenol tổng số</t>
  </si>
  <si>
    <t>Xơ thô</t>
  </si>
  <si>
    <t>Tanin</t>
  </si>
  <si>
    <t>Catechin tổng số</t>
  </si>
  <si>
    <t>Đường tổng số (tính theo Sacaroza)</t>
  </si>
  <si>
    <t>Escherichia coli</t>
  </si>
  <si>
    <t>Định lượng theo kỹ thuật CFU</t>
  </si>
  <si>
    <r>
      <t>Nitrat (NO</t>
    </r>
    <r>
      <rPr>
        <vertAlign val="subscript"/>
        <sz val="12"/>
        <rFont val="Times New Roman"/>
        <family val="1"/>
      </rPr>
      <t>3</t>
    </r>
    <r>
      <rPr>
        <vertAlign val="superscript"/>
        <sz val="12"/>
        <rFont val="Times New Roman"/>
        <family val="1"/>
      </rPr>
      <t>-</t>
    </r>
    <r>
      <rPr>
        <sz val="12"/>
        <rFont val="Times New Roman"/>
        <family val="1"/>
      </rPr>
      <t xml:space="preserve"> tính theo N)</t>
    </r>
  </si>
  <si>
    <r>
      <t>Nitrit (NO</t>
    </r>
    <r>
      <rPr>
        <vertAlign val="subscript"/>
        <sz val="12"/>
        <rFont val="Times New Roman"/>
        <family val="1"/>
      </rPr>
      <t>2</t>
    </r>
    <r>
      <rPr>
        <vertAlign val="superscript"/>
        <sz val="12"/>
        <rFont val="Times New Roman"/>
        <family val="1"/>
      </rPr>
      <t>-</t>
    </r>
    <r>
      <rPr>
        <sz val="12"/>
        <rFont val="Times New Roman"/>
        <family val="1"/>
      </rPr>
      <t xml:space="preserve"> tính theo N)</t>
    </r>
  </si>
  <si>
    <r>
      <rPr>
        <sz val="12"/>
        <rFont val="Times New Roman"/>
        <family val="1"/>
      </rPr>
      <t>Định lượng</t>
    </r>
    <r>
      <rPr>
        <i/>
        <sz val="12"/>
        <rFont val="Times New Roman"/>
        <family val="1"/>
      </rPr>
      <t xml:space="preserve"> Bacillus cereus</t>
    </r>
  </si>
  <si>
    <r>
      <rPr>
        <sz val="12"/>
        <rFont val="Times New Roman"/>
        <family val="1"/>
      </rPr>
      <t>Định lượng</t>
    </r>
    <r>
      <rPr>
        <i/>
        <sz val="12"/>
        <rFont val="Times New Roman"/>
        <family val="1"/>
      </rPr>
      <t xml:space="preserve"> Clostridium perfringens</t>
    </r>
  </si>
  <si>
    <t>TT</t>
  </si>
  <si>
    <t>Nền mẫu</t>
  </si>
  <si>
    <t>Chỉ tiêu đăng ký</t>
  </si>
  <si>
    <t>Phí tham gia (VNĐ)</t>
  </si>
  <si>
    <t>Hóa Lý</t>
  </si>
  <si>
    <t>Kháng sinh nhóm Tetracycline</t>
  </si>
  <si>
    <t>Người liên hệ 1:</t>
  </si>
  <si>
    <t>Di động:</t>
  </si>
  <si>
    <t>Tên đơn vị 
(Nếu khác mục 1):</t>
  </si>
  <si>
    <t>Tro tan trong nước</t>
  </si>
  <si>
    <t>Tro không tan trong nước</t>
  </si>
  <si>
    <t>Tro không tan trong acid</t>
  </si>
  <si>
    <t>Độ kiềm của tro tan trong nước (tính theo KOH)</t>
  </si>
  <si>
    <t>Hao hụt khối lượng</t>
  </si>
  <si>
    <t>Chất chiết trong nước</t>
  </si>
  <si>
    <t>Sữa/ Sản phẩm dinh dưỡng công thức</t>
  </si>
  <si>
    <t>Thịt và sản phẩm thịt/ Thủy sản và sản phẩm thủy sản</t>
  </si>
  <si>
    <t>Người liên hệ 2:</t>
  </si>
  <si>
    <t>C</t>
  </si>
  <si>
    <t>Nhập tên đơn vị</t>
  </si>
  <si>
    <t>Nhập số fax (nếu có)</t>
  </si>
  <si>
    <t>Nhập số ĐT</t>
  </si>
  <si>
    <t>Nhập mã số thuế</t>
  </si>
  <si>
    <t>Sau khi nhận được phiếu đăng ký, Ban tổ chức sẽ gửi thông tin xác nhận đến PTN qua e-mail được cung cấp ở mục 6. Nếu không nhận được e-mail xác nhận, đề nghị PTN chủ động liên hệ với Ban tổ chức qua điện thoại.</t>
  </si>
  <si>
    <t xml:space="preserve">Theo chính sách bảo mật, Ban tổ chức chỉ thông báo kết quả tham gia TNTT, mã số PTN… cho người liên hệ, e-mail, địa chỉ được cung cấp ở mục 6. </t>
  </si>
  <si>
    <t>D</t>
  </si>
  <si>
    <t>PHIẾU ĐĂNG KÝ THAM GIA TNTT QUÝ 2 NĂM 2023</t>
  </si>
  <si>
    <t>PTN chúng tôi đăng ký tham  gia các chương trình TNTT quý 2 năm 2023 do Viện Kiểm nghiệm an toàn vệ sinh thực phẩm quốc gia tổ chức như sau:</t>
  </si>
  <si>
    <t>Sn</t>
  </si>
  <si>
    <t>Cồn, dung dịch sát khuẩn</t>
  </si>
  <si>
    <t>Isopropanol</t>
  </si>
  <si>
    <t>1.1</t>
  </si>
  <si>
    <t>1.2</t>
  </si>
  <si>
    <t>1.3</t>
  </si>
  <si>
    <t>1.4</t>
  </si>
  <si>
    <t>1.5</t>
  </si>
  <si>
    <t>1.6</t>
  </si>
  <si>
    <t>1.7</t>
  </si>
  <si>
    <t>1.8</t>
  </si>
  <si>
    <t>1.9</t>
  </si>
  <si>
    <t>1.10</t>
  </si>
  <si>
    <t>1.11</t>
  </si>
  <si>
    <t>2.1</t>
  </si>
  <si>
    <t>2.2</t>
  </si>
  <si>
    <t>2.3</t>
  </si>
  <si>
    <t>3.1</t>
  </si>
  <si>
    <t>3.2</t>
  </si>
  <si>
    <t>3.3</t>
  </si>
  <si>
    <t>3.4</t>
  </si>
  <si>
    <t>3.5</t>
  </si>
  <si>
    <t>3.6</t>
  </si>
  <si>
    <t>Chloride (Cl-)</t>
  </si>
  <si>
    <t>4.1</t>
  </si>
  <si>
    <t>4.2</t>
  </si>
  <si>
    <t>4.3</t>
  </si>
  <si>
    <t>4.4</t>
  </si>
  <si>
    <t>4.5</t>
  </si>
  <si>
    <t>4.6</t>
  </si>
  <si>
    <t>Rượu mạnh</t>
  </si>
  <si>
    <t>5.1</t>
  </si>
  <si>
    <t>5.2</t>
  </si>
  <si>
    <t>5.3</t>
  </si>
  <si>
    <t>5.4</t>
  </si>
  <si>
    <t>Độ cồn</t>
  </si>
  <si>
    <t>5.5</t>
  </si>
  <si>
    <t>5.6</t>
  </si>
  <si>
    <t>Rượu bậc cao (Theo Metyl-2-propanol-1)</t>
  </si>
  <si>
    <t>Rượu vang</t>
  </si>
  <si>
    <t>Nước/ Đồ uống/ Rượu/ Bia/Cồn</t>
  </si>
  <si>
    <t>7.1</t>
  </si>
  <si>
    <t>7.2</t>
  </si>
  <si>
    <t>7.3</t>
  </si>
  <si>
    <t>7.4</t>
  </si>
  <si>
    <t>7.5</t>
  </si>
  <si>
    <t>Hàm lượng chất hòa tan ban đầu</t>
  </si>
  <si>
    <t>8.1</t>
  </si>
  <si>
    <t>8.2</t>
  </si>
  <si>
    <t>8.3</t>
  </si>
  <si>
    <t>8.4</t>
  </si>
  <si>
    <t>8.5</t>
  </si>
  <si>
    <t>8.6</t>
  </si>
  <si>
    <t>Độ acid</t>
  </si>
  <si>
    <t>9.5</t>
  </si>
  <si>
    <t>Canxi</t>
  </si>
  <si>
    <t>Phospho</t>
  </si>
  <si>
    <t>12.4</t>
  </si>
  <si>
    <t>12.5</t>
  </si>
  <si>
    <t>12.6</t>
  </si>
  <si>
    <t>16.4</t>
  </si>
  <si>
    <t xml:space="preserve">Kim loại  </t>
  </si>
  <si>
    <t>17.1</t>
  </si>
  <si>
    <t>17.2</t>
  </si>
  <si>
    <t>17.3</t>
  </si>
  <si>
    <t>17.4</t>
  </si>
  <si>
    <t>18.4</t>
  </si>
  <si>
    <t>Thủy sản và sản phẩm thủy sản</t>
  </si>
  <si>
    <t>Kháng sinh nhóm phenicol</t>
  </si>
  <si>
    <t>Chloramphenicol</t>
  </si>
  <si>
    <t>Florfenicol</t>
  </si>
  <si>
    <t>Chất cấm</t>
  </si>
  <si>
    <t>Malachite green</t>
  </si>
  <si>
    <t>Leuco Malachite green</t>
  </si>
  <si>
    <t>Thực phẩm chung (Ngũ cốc, Kẹo, Chè, Gia vị, Đồ hộp)</t>
  </si>
  <si>
    <t>25.4</t>
  </si>
  <si>
    <t>25.5</t>
  </si>
  <si>
    <t>25.6</t>
  </si>
  <si>
    <t>25.7</t>
  </si>
  <si>
    <t>Gia vị mặn</t>
  </si>
  <si>
    <t>Iod</t>
  </si>
  <si>
    <t xml:space="preserve">Thủy sản  </t>
  </si>
  <si>
    <t>Định lượng tổng số nấm men-nấm mốc</t>
  </si>
  <si>
    <t>36.1</t>
  </si>
  <si>
    <t>36.2</t>
  </si>
  <si>
    <t>36.3</t>
  </si>
  <si>
    <t>36.4</t>
  </si>
  <si>
    <t>36.5</t>
  </si>
  <si>
    <t>Định lượng</t>
  </si>
  <si>
    <t>Enterobacteria</t>
  </si>
  <si>
    <t>Fecal Coliform</t>
  </si>
  <si>
    <t>Nước ăn uống</t>
  </si>
  <si>
    <r>
      <t xml:space="preserve">Định lượng </t>
    </r>
    <r>
      <rPr>
        <i/>
        <sz val="12"/>
        <rFont val="Times New Roman"/>
        <family val="1"/>
      </rPr>
      <t>Staphylococus aureus</t>
    </r>
  </si>
  <si>
    <r>
      <t xml:space="preserve">Định tính </t>
    </r>
    <r>
      <rPr>
        <i/>
        <sz val="12"/>
        <rFont val="Times New Roman"/>
        <family val="1"/>
      </rPr>
      <t>Vibrio cholera</t>
    </r>
  </si>
  <si>
    <t>Nước sản xuất</t>
  </si>
  <si>
    <t>39.3</t>
  </si>
  <si>
    <t>39.4</t>
  </si>
  <si>
    <r>
      <t>Cl</t>
    </r>
    <r>
      <rPr>
        <vertAlign val="superscript"/>
        <sz val="12"/>
        <rFont val="Times New Roman"/>
        <family val="1"/>
      </rPr>
      <t>-</t>
    </r>
  </si>
  <si>
    <r>
      <t>Br</t>
    </r>
    <r>
      <rPr>
        <vertAlign val="superscript"/>
        <sz val="12"/>
        <rFont val="Times New Roman"/>
        <family val="1"/>
      </rPr>
      <t>-</t>
    </r>
  </si>
  <si>
    <r>
      <t>NO</t>
    </r>
    <r>
      <rPr>
        <vertAlign val="subscript"/>
        <sz val="12"/>
        <rFont val="Times New Roman"/>
        <family val="1"/>
      </rPr>
      <t>2</t>
    </r>
    <r>
      <rPr>
        <vertAlign val="superscript"/>
        <sz val="12"/>
        <rFont val="Times New Roman"/>
        <family val="1"/>
      </rPr>
      <t>-</t>
    </r>
  </si>
  <si>
    <r>
      <t>NO</t>
    </r>
    <r>
      <rPr>
        <vertAlign val="subscript"/>
        <sz val="12"/>
        <rFont val="Times New Roman"/>
        <family val="1"/>
      </rPr>
      <t>3</t>
    </r>
    <r>
      <rPr>
        <vertAlign val="superscript"/>
        <sz val="12"/>
        <rFont val="Times New Roman"/>
        <family val="1"/>
      </rPr>
      <t>-</t>
    </r>
  </si>
  <si>
    <r>
      <t>SO</t>
    </r>
    <r>
      <rPr>
        <vertAlign val="subscript"/>
        <sz val="12"/>
        <rFont val="Times New Roman"/>
        <family val="1"/>
      </rPr>
      <t>4</t>
    </r>
    <r>
      <rPr>
        <vertAlign val="superscript"/>
        <sz val="12"/>
        <rFont val="Times New Roman"/>
        <family val="1"/>
      </rPr>
      <t>2-</t>
    </r>
  </si>
  <si>
    <r>
      <t>Fluorid (F</t>
    </r>
    <r>
      <rPr>
        <vertAlign val="superscript"/>
        <sz val="12"/>
        <rFont val="Times New Roman"/>
        <family val="1"/>
      </rPr>
      <t>-</t>
    </r>
    <r>
      <rPr>
        <sz val="12"/>
        <rFont val="Times New Roman"/>
        <family val="1"/>
      </rPr>
      <t>)</t>
    </r>
  </si>
  <si>
    <r>
      <t>Sunphat (SO</t>
    </r>
    <r>
      <rPr>
        <vertAlign val="subscript"/>
        <sz val="12"/>
        <rFont val="Times New Roman"/>
        <family val="1"/>
      </rPr>
      <t>4</t>
    </r>
    <r>
      <rPr>
        <vertAlign val="superscript"/>
        <sz val="12"/>
        <rFont val="Times New Roman"/>
        <family val="1"/>
      </rPr>
      <t>2-</t>
    </r>
    <r>
      <rPr>
        <sz val="12"/>
        <rFont val="Times New Roman"/>
        <family val="1"/>
      </rPr>
      <t>)</t>
    </r>
  </si>
  <si>
    <r>
      <t>Amoni (NH</t>
    </r>
    <r>
      <rPr>
        <vertAlign val="subscript"/>
        <sz val="12"/>
        <rFont val="Times New Roman"/>
        <family val="1"/>
      </rPr>
      <t>3</t>
    </r>
    <r>
      <rPr>
        <sz val="12"/>
        <rFont val="Times New Roman"/>
        <family val="1"/>
      </rPr>
      <t xml:space="preserve"> và NH</t>
    </r>
    <r>
      <rPr>
        <vertAlign val="subscript"/>
        <sz val="12"/>
        <rFont val="Times New Roman"/>
        <family val="1"/>
      </rPr>
      <t>4</t>
    </r>
    <r>
      <rPr>
        <vertAlign val="superscript"/>
        <sz val="12"/>
        <rFont val="Times New Roman"/>
        <family val="1"/>
      </rPr>
      <t>+</t>
    </r>
    <r>
      <rPr>
        <sz val="12"/>
        <rFont val="Times New Roman"/>
        <family val="1"/>
      </rPr>
      <t xml:space="preserve"> tính theo N)</t>
    </r>
  </si>
  <si>
    <t>Salmonella spp</t>
  </si>
  <si>
    <r>
      <t>F</t>
    </r>
    <r>
      <rPr>
        <vertAlign val="superscript"/>
        <sz val="12"/>
        <rFont val="Times New Roman"/>
        <family val="1"/>
      </rPr>
      <t>-</t>
    </r>
  </si>
  <si>
    <t>10.1</t>
  </si>
  <si>
    <t>10.2</t>
  </si>
  <si>
    <t>10.3</t>
  </si>
  <si>
    <t>11.1</t>
  </si>
  <si>
    <t>11.2</t>
  </si>
  <si>
    <t>11.3</t>
  </si>
  <si>
    <t>11.4</t>
  </si>
  <si>
    <t>Thực phẩm chức năng/ Thực phẩm bảo vệ sức khỏe</t>
  </si>
  <si>
    <t>22.1</t>
  </si>
  <si>
    <t>22.2</t>
  </si>
  <si>
    <t>22.3</t>
  </si>
  <si>
    <t>22.4</t>
  </si>
  <si>
    <t>VII</t>
  </si>
  <si>
    <t>32.1</t>
  </si>
  <si>
    <t>32.2</t>
  </si>
  <si>
    <t>32.3</t>
  </si>
  <si>
    <t>Thời gian</t>
  </si>
  <si>
    <t>Thành tiền</t>
  </si>
  <si>
    <t>Phí tham gia đã bao gồm thuế và phí vận chuyển</t>
  </si>
  <si>
    <t>Tất cả thông tin liên quan đến chương trình TNTT sẽ được thông báo qua e-mail, số điện thoại được cung cấp ở mục 6.</t>
  </si>
  <si>
    <r>
      <t xml:space="preserve">Viện Kiểm nghiệm an toàn vệ sinh thực phẩm quốc gia
Địa chỉ: Số 65 Phạm Thận Duật - Mai Dịch - Cầu Giấy - Hà Nội
Điện thoại: 0243.9331773/085.9299595                                Email: </t>
    </r>
    <r>
      <rPr>
        <i/>
        <sz val="12"/>
        <rFont val="Times New Roman"/>
        <family val="1"/>
      </rPr>
      <t>ptp.rm@nifc.gov.vn</t>
    </r>
    <r>
      <rPr>
        <sz val="12"/>
        <rFont val="Times New Roman"/>
        <family val="1"/>
      </rPr>
      <t xml:space="preserve">
Website: www.nifc.gov.vn</t>
    </r>
  </si>
  <si>
    <t>PHỤ LỤC 2</t>
  </si>
  <si>
    <t>DANH SÁCH MẪU CHUẨN/CHẤT CHUẨN</t>
  </si>
  <si>
    <t>STT</t>
  </si>
  <si>
    <t>Mã số</t>
  </si>
  <si>
    <t>Tên chất chuẩn/mẫu chuẩn</t>
  </si>
  <si>
    <t>Quy cách</t>
  </si>
  <si>
    <t xml:space="preserve">PO002-50ML                           </t>
  </si>
  <si>
    <t>Potassium (K) 1000 mg/L</t>
  </si>
  <si>
    <t>Lọ 50 mL</t>
  </si>
  <si>
    <t>SO001-50ML</t>
  </si>
  <si>
    <t>Sodium (Na) 1000 mg/L</t>
  </si>
  <si>
    <t>MA001-50ML</t>
  </si>
  <si>
    <t>Magnesium (Mg) 1000 mg/L</t>
  </si>
  <si>
    <t>PH002-50ML</t>
  </si>
  <si>
    <t>Phosphate (P) 1000 mg/L</t>
  </si>
  <si>
    <t>IR001-50ML</t>
  </si>
  <si>
    <t>Iron (Fe) 1000 mg/L</t>
  </si>
  <si>
    <t>CO003-50ML</t>
  </si>
  <si>
    <t>Copper (Cu) 1000 mg/L</t>
  </si>
  <si>
    <t>ZI001-50Ml</t>
  </si>
  <si>
    <t>Zinc (Zn) 1000 mg/L</t>
  </si>
  <si>
    <t>MA002-50ML</t>
  </si>
  <si>
    <t>Manganese (Mn) 1000 mg/L</t>
  </si>
  <si>
    <t>AN001-50ML</t>
  </si>
  <si>
    <t>Antimony 10 mg/L</t>
  </si>
  <si>
    <t>AR003-50ML</t>
  </si>
  <si>
    <t>Arsenic (As) 1000 mg/L</t>
  </si>
  <si>
    <t>LE002-50ML</t>
  </si>
  <si>
    <t>Lead (Pb) 1000 mg/L</t>
  </si>
  <si>
    <t>CA002-50ML</t>
  </si>
  <si>
    <t>Cadmium (Cd) 1000 mg/L</t>
  </si>
  <si>
    <t>BR001-5G</t>
  </si>
  <si>
    <t>Brilliant Blue</t>
  </si>
  <si>
    <t>Lọ 5 g</t>
  </si>
  <si>
    <t>SO002-5G</t>
  </si>
  <si>
    <t>Sodium Benzoate</t>
  </si>
  <si>
    <t>PO003-5G</t>
  </si>
  <si>
    <t>Potassium Sorbate</t>
  </si>
  <si>
    <t>AC001-5G</t>
  </si>
  <si>
    <t>Acesulfame K</t>
  </si>
  <si>
    <t>SA001-5G</t>
  </si>
  <si>
    <t>Sodium Saccharin Anhydrous</t>
  </si>
  <si>
    <t>AS001-5G</t>
  </si>
  <si>
    <t>Aspartame</t>
  </si>
  <si>
    <t>SU002-5G</t>
  </si>
  <si>
    <t>Sunset Yellow</t>
  </si>
  <si>
    <t>TA003-5G</t>
  </si>
  <si>
    <t>Tartrazine</t>
  </si>
  <si>
    <t>CY003-5G</t>
  </si>
  <si>
    <t>Sodium cyclamate</t>
  </si>
  <si>
    <t>FR001-5G</t>
  </si>
  <si>
    <t>Fructose</t>
  </si>
  <si>
    <t>GL002-5G</t>
  </si>
  <si>
    <t>Glucose</t>
  </si>
  <si>
    <t>LA001-5G</t>
  </si>
  <si>
    <t>Lactose</t>
  </si>
  <si>
    <t>Lọ 5g</t>
  </si>
  <si>
    <t>SO003-5G</t>
  </si>
  <si>
    <t>Sorbitol</t>
  </si>
  <si>
    <t>TO001-1ML</t>
  </si>
  <si>
    <t>Tocopheryl acetate (DL, alpha)</t>
  </si>
  <si>
    <t>Lọ 1 mL</t>
  </si>
  <si>
    <t>RI001-1G</t>
  </si>
  <si>
    <t>Riboflavin</t>
  </si>
  <si>
    <t>Lọ 1 g</t>
  </si>
  <si>
    <t>BI001-1G</t>
  </si>
  <si>
    <t>Biotin</t>
  </si>
  <si>
    <t>AF001-1ML</t>
  </si>
  <si>
    <t>Aflatoxin B1</t>
  </si>
  <si>
    <t>AF002-1ML</t>
  </si>
  <si>
    <t>Aflatoxin B2</t>
  </si>
  <si>
    <t>EN001-250MG</t>
  </si>
  <si>
    <t>Enrofloxacin</t>
  </si>
  <si>
    <t>Lọ 250 mg</t>
  </si>
  <si>
    <t>AM002-200MG</t>
  </si>
  <si>
    <t>Ampicillin trihydrate</t>
  </si>
  <si>
    <t>Lọ 200 mg</t>
  </si>
  <si>
    <t>CH002-200MG</t>
  </si>
  <si>
    <t>Chlortetracycline hydrochloride</t>
  </si>
  <si>
    <t>DO001-200MG</t>
  </si>
  <si>
    <t>Doxycycline hydrate</t>
  </si>
  <si>
    <t>FL001-200MG</t>
  </si>
  <si>
    <t>PA001-250MG</t>
  </si>
  <si>
    <t>Paracetamol</t>
  </si>
  <si>
    <t>PH001-250MG</t>
  </si>
  <si>
    <t>Phenylbutazone</t>
  </si>
  <si>
    <t>DE001-250MG</t>
  </si>
  <si>
    <t>Dexamethasone Acetate</t>
  </si>
  <si>
    <t>SI001-1MG</t>
  </si>
  <si>
    <t>Sildenafil</t>
  </si>
  <si>
    <t>Lọ 1 mg</t>
  </si>
  <si>
    <t>TA001-1MG</t>
  </si>
  <si>
    <t>Tadalafil</t>
  </si>
  <si>
    <t>VA001-1MG</t>
  </si>
  <si>
    <t>Vardenafil</t>
  </si>
  <si>
    <t>PI001-500MG</t>
  </si>
  <si>
    <t>Piperin</t>
  </si>
  <si>
    <t>Lọ 500 mg</t>
  </si>
  <si>
    <t>TA002-1G</t>
  </si>
  <si>
    <t>Taurine</t>
  </si>
  <si>
    <t>ME003-1G</t>
  </si>
  <si>
    <t>Methionine</t>
  </si>
  <si>
    <t>TH005-1G</t>
  </si>
  <si>
    <t>Threonine</t>
  </si>
  <si>
    <t>AR001-500MG</t>
  </si>
  <si>
    <t>Arginine</t>
  </si>
  <si>
    <t>LY001-1G</t>
  </si>
  <si>
    <t>CY001-500MG</t>
  </si>
  <si>
    <t>Cystine</t>
  </si>
  <si>
    <t>CI001-500MG</t>
  </si>
  <si>
    <t>Citicoline</t>
  </si>
  <si>
    <t>CO002-500MG</t>
  </si>
  <si>
    <t>Coenzyme Q10</t>
  </si>
  <si>
    <t>AL003-500MG</t>
  </si>
  <si>
    <t>Alpha Lipoic acid</t>
  </si>
  <si>
    <t>HE001-500MG</t>
  </si>
  <si>
    <t>Hesperidin</t>
  </si>
  <si>
    <t>GL001-1G</t>
  </si>
  <si>
    <t>Glutathione</t>
  </si>
  <si>
    <t>MIL-001</t>
  </si>
  <si>
    <t>Staphylococci dương tính coagulase trong sản phẩm sữa</t>
  </si>
  <si>
    <t>4 lọ, mỗi lọ là 1 đơn vị mẫu</t>
  </si>
  <si>
    <t>MIL-002</t>
  </si>
  <si>
    <r>
      <t>Clostridium perfringens</t>
    </r>
    <r>
      <rPr>
        <sz val="13"/>
        <color indexed="8"/>
        <rFont val="Times New Roman"/>
        <family val="1"/>
      </rPr>
      <t xml:space="preserve"> trong sản phẩm sữa</t>
    </r>
  </si>
  <si>
    <t>SUP-001</t>
  </si>
  <si>
    <t>Nấm men trong thực phẩm bảo vệ sức khỏe</t>
  </si>
  <si>
    <t>SUP-002</t>
  </si>
  <si>
    <r>
      <t>Eschelichia coli</t>
    </r>
    <r>
      <rPr>
        <sz val="13"/>
        <color indexed="8"/>
        <rFont val="Times New Roman"/>
        <family val="1"/>
      </rPr>
      <t xml:space="preserve"> trong thực phẩm bảo vệ sức khỏe</t>
    </r>
  </si>
  <si>
    <t>SUP-003</t>
  </si>
  <si>
    <t>Tổng số vi sinh vật hiếu khí trong thực phẩm bảo vệ sức khỏe</t>
  </si>
  <si>
    <t>ME002-50ML</t>
  </si>
  <si>
    <t>Mercury (Hg) 1000 mg/L</t>
  </si>
  <si>
    <t>TI002-50ML</t>
  </si>
  <si>
    <t>Tin (Sn) 1000 mg/L</t>
  </si>
  <si>
    <t>LE001-50ML</t>
  </si>
  <si>
    <t>Lead (Pb) 10 mg/L</t>
  </si>
  <si>
    <t>CA001-50ML</t>
  </si>
  <si>
    <t>Cadmium (Cd) 10 mg/L</t>
  </si>
  <si>
    <t>AR002-50ML</t>
  </si>
  <si>
    <t>Arsenic (As) 10 mg/L</t>
  </si>
  <si>
    <t>ME001-50ML</t>
  </si>
  <si>
    <t>Mercury (Hg) 10 mg/L</t>
  </si>
  <si>
    <t>TI001-50ML</t>
  </si>
  <si>
    <t>Tin (Sn) 10 mg/L</t>
  </si>
  <si>
    <t>SU001-50ML</t>
  </si>
  <si>
    <t>Sulfate 1000 mg/L</t>
  </si>
  <si>
    <t>NI002-50ML</t>
  </si>
  <si>
    <t>Nitrate 1000 mg/L</t>
  </si>
  <si>
    <t>NI003-50ML</t>
  </si>
  <si>
    <t>Nitrite 1000 mg/L</t>
  </si>
  <si>
    <t>CH006-50ML</t>
  </si>
  <si>
    <t>Chloride 1000 mg/L</t>
  </si>
  <si>
    <t>CA004-50ML</t>
  </si>
  <si>
    <t>Calcium (Ca) 1000 mg/L</t>
  </si>
  <si>
    <t>CA005-1G</t>
  </si>
  <si>
    <t>D-Calcium Pantothenate</t>
  </si>
  <si>
    <t>NI001-1G</t>
  </si>
  <si>
    <t>Niacinamide</t>
  </si>
  <si>
    <t>TH002-1G</t>
  </si>
  <si>
    <t>Thiamine hydrochloride</t>
  </si>
  <si>
    <t>CA003-1G</t>
  </si>
  <si>
    <t>Caffeine anhydrous</t>
  </si>
  <si>
    <t>FO001-1G</t>
  </si>
  <si>
    <t>Folic acid</t>
  </si>
  <si>
    <t>CY002-200MG</t>
  </si>
  <si>
    <t>Cyanocobalamin</t>
  </si>
  <si>
    <t>Lọ 0,2 g</t>
  </si>
  <si>
    <t>PY001-1G</t>
  </si>
  <si>
    <t>Pyridoxin.HCl</t>
  </si>
  <si>
    <t>CH003-1ML</t>
  </si>
  <si>
    <t>Cholecalciferol</t>
  </si>
  <si>
    <t>RE001-1ML</t>
  </si>
  <si>
    <t>Retinol</t>
  </si>
  <si>
    <t>PH003-1ML</t>
  </si>
  <si>
    <t>Phylloquinone</t>
  </si>
  <si>
    <t>ER001-100MG</t>
  </si>
  <si>
    <t>Erythrosine B</t>
  </si>
  <si>
    <t>Lọ 0,1 mL</t>
  </si>
  <si>
    <t>CA006-100MG</t>
  </si>
  <si>
    <t>Carmoisine</t>
  </si>
  <si>
    <t>Lọ 0,1 g</t>
  </si>
  <si>
    <t>AL002-1G</t>
  </si>
  <si>
    <t>Allura red</t>
  </si>
  <si>
    <t>AM003-1G</t>
  </si>
  <si>
    <t>Amaranth</t>
  </si>
  <si>
    <t>PO001-1G</t>
  </si>
  <si>
    <t>Ponceau 4R</t>
  </si>
  <si>
    <t>AF003-1ML</t>
  </si>
  <si>
    <t>Aflatoxin G1</t>
  </si>
  <si>
    <t>OC001-1ML</t>
  </si>
  <si>
    <t>Ochratoxin A</t>
  </si>
  <si>
    <t>LI001-200MG</t>
  </si>
  <si>
    <t>Lincomycin hydrochloride</t>
  </si>
  <si>
    <t>AL001-200MG</t>
  </si>
  <si>
    <t>Albendazole</t>
  </si>
  <si>
    <t>TH003-200MG</t>
  </si>
  <si>
    <t>Thiamphenicol</t>
  </si>
  <si>
    <t>AZ001-200MG</t>
  </si>
  <si>
    <t>Azithromycin</t>
  </si>
  <si>
    <t>FE001-200MG</t>
  </si>
  <si>
    <t>Fenbendazole</t>
  </si>
  <si>
    <t>DI001-250MG</t>
  </si>
  <si>
    <t>Diclofenac Sodium</t>
  </si>
  <si>
    <t>KE002-250MG</t>
  </si>
  <si>
    <t>Ketoprofen</t>
  </si>
  <si>
    <t>ME002-250MG</t>
  </si>
  <si>
    <t>Meloxicam</t>
  </si>
  <si>
    <t>TR001-500MG</t>
  </si>
  <si>
    <t>Tryptophan</t>
  </si>
  <si>
    <t>TH001-500MG</t>
  </si>
  <si>
    <t>Theanine</t>
  </si>
  <si>
    <t>ME004-1000MG</t>
  </si>
  <si>
    <t>Methylsulfonyl methane</t>
  </si>
  <si>
    <t>Lọ 1000 mg</t>
  </si>
  <si>
    <t>CH001-1000MG</t>
  </si>
  <si>
    <t>Choline Chloride</t>
  </si>
  <si>
    <t>Lọ 1g</t>
  </si>
  <si>
    <t>CU001-50MG</t>
  </si>
  <si>
    <t>Curcumin</t>
  </si>
  <si>
    <t>Lọ 50 mg</t>
  </si>
  <si>
    <t>ME001-250MG</t>
  </si>
  <si>
    <t>Melatonin</t>
  </si>
  <si>
    <t>FU001-1G</t>
  </si>
  <si>
    <t>2’-Fucosyllactose</t>
  </si>
  <si>
    <t>SUP-004</t>
  </si>
  <si>
    <r>
      <t xml:space="preserve">Tổng số nấm men - nấm mốc, </t>
    </r>
    <r>
      <rPr>
        <i/>
        <sz val="13"/>
        <color indexed="8"/>
        <rFont val="Times New Roman"/>
        <family val="1"/>
      </rPr>
      <t>Bacillus cereus</t>
    </r>
    <r>
      <rPr>
        <sz val="13"/>
        <color indexed="8"/>
        <rFont val="Times New Roman"/>
        <family val="1"/>
      </rPr>
      <t xml:space="preserve"> trong thực phẩm bảo vệ sức khỏe</t>
    </r>
  </si>
  <si>
    <t>SUP-005</t>
  </si>
  <si>
    <r>
      <t xml:space="preserve">Tổng số vi sinh vật hiếu khí, tổng số </t>
    </r>
    <r>
      <rPr>
        <i/>
        <sz val="13"/>
        <color indexed="8"/>
        <rFont val="Times New Roman"/>
        <family val="1"/>
      </rPr>
      <t xml:space="preserve">Coliform, Escherichia Coli </t>
    </r>
    <r>
      <rPr>
        <sz val="13"/>
        <color indexed="8"/>
        <rFont val="Times New Roman"/>
        <family val="1"/>
      </rPr>
      <t>trong thực phẩm bảo vệ sức khỏe</t>
    </r>
  </si>
  <si>
    <t>FEE-001</t>
  </si>
  <si>
    <r>
      <t>Salmonella spp., Escherichia coli</t>
    </r>
    <r>
      <rPr>
        <sz val="13"/>
        <color indexed="8"/>
        <rFont val="Times New Roman"/>
        <family val="1"/>
      </rPr>
      <t xml:space="preserve"> trong thức ăn chăn nuôi</t>
    </r>
  </si>
  <si>
    <t>FOO-001</t>
  </si>
  <si>
    <r>
      <t>Enterobacteriaceae, Listeria monocytogenes</t>
    </r>
    <r>
      <rPr>
        <sz val="13"/>
        <color indexed="8"/>
        <rFont val="Times New Roman"/>
        <family val="1"/>
      </rPr>
      <t xml:space="preserve"> trong thực phẩm</t>
    </r>
  </si>
  <si>
    <t>MEA-001</t>
  </si>
  <si>
    <r>
      <t>Salmonella spp.</t>
    </r>
    <r>
      <rPr>
        <sz val="13"/>
        <color indexed="8"/>
        <rFont val="Times New Roman"/>
        <family val="1"/>
      </rPr>
      <t xml:space="preserve"> trong thịt</t>
    </r>
  </si>
  <si>
    <r>
      <t xml:space="preserve">Thông tin ưu đãi 01 chất chuẩn/mẫu chuẩn miễn phí
</t>
    </r>
    <r>
      <rPr>
        <i/>
        <sz val="12"/>
        <rFont val="Times New Roman"/>
        <family val="1"/>
      </rPr>
      <t xml:space="preserve">(Để nhận miễn phí 01 chất chuẩn/mẫu chuẩn, Quý PTN lựa chọn 01 chất chuẩn/mẫu chuẩn trong sheet "Danh sách mẫu chuẩn-chất chuẩn" và điền thông tin </t>
    </r>
    <r>
      <rPr>
        <b/>
        <i/>
        <sz val="12"/>
        <rFont val="Times New Roman"/>
        <family val="1"/>
      </rPr>
      <t>mã số chuẩn</t>
    </r>
    <r>
      <rPr>
        <i/>
        <sz val="12"/>
        <rFont val="Times New Roman"/>
        <family val="1"/>
      </rPr>
      <t xml:space="preserve"> vào bảng dưới đây. BTC sẽ gửi 01 chất chuẩn/mẫu chuẩn miễn phí này cùng mẫu TNTT Quý 2 cho đơn vị)</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</si>
</sst>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409]dddd\,\ mmmm\ d\,\ yyyy"/>
    <numFmt numFmtId="174" formatCode="[$-409]h:mm:ss\ AM/PM"/>
    <numFmt numFmtId="175" formatCode="0.0"/>
    <numFmt numFmtId="176" formatCode="_(* #,##0.0_);_(* \(#,##0.0\);_(* &quot;-&quot;??_);_(@_)"/>
    <numFmt numFmtId="177" formatCode="[$-809]dd\ mmmm\ yyyy"/>
    <numFmt numFmtId="178" formatCode="&quot;Yes&quot;;&quot;Yes&quot;;&quot;No&quot;"/>
    <numFmt numFmtId="179" formatCode="&quot;True&quot;;&quot;True&quot;;&quot;False&quot;"/>
    <numFmt numFmtId="180" formatCode="&quot;On&quot;;&quot;On&quot;;&quot;Off&quot;"/>
    <numFmt numFmtId="181" formatCode="[$€-2]\ #,##0.00_);[Red]\([$€-2]\ #,##0.00\)"/>
  </numFmts>
  <fonts count="74">
    <font>
      <sz val="11"/>
      <color theme="1"/>
      <name val="Calibri"/>
      <family val="2"/>
    </font>
    <font>
      <sz val="11"/>
      <color indexed="8"/>
      <name val="Calibri"/>
      <family val="2"/>
    </font>
    <font>
      <sz val="8"/>
      <name val="Calibri"/>
      <family val="2"/>
    </font>
    <font>
      <sz val="12.5"/>
      <name val="Times New Roman"/>
      <family val="1"/>
    </font>
    <font>
      <b/>
      <sz val="14"/>
      <name val="Times New Roman"/>
      <family val="1"/>
    </font>
    <font>
      <sz val="12"/>
      <name val="Times New Roman"/>
      <family val="1"/>
    </font>
    <font>
      <b/>
      <sz val="15"/>
      <name val="Times New Roman"/>
      <family val="1"/>
    </font>
    <font>
      <sz val="13"/>
      <name val="Times New Roman"/>
      <family val="1"/>
    </font>
    <font>
      <b/>
      <sz val="12"/>
      <name val="Times New Roman"/>
      <family val="1"/>
    </font>
    <font>
      <sz val="11.5"/>
      <name val="Times New Roman"/>
      <family val="1"/>
    </font>
    <font>
      <i/>
      <sz val="11"/>
      <name val="Times New Roman"/>
      <family val="1"/>
    </font>
    <font>
      <b/>
      <sz val="13"/>
      <name val="Times New Roman"/>
      <family val="1"/>
    </font>
    <font>
      <sz val="11"/>
      <name val="Times New Roman"/>
      <family val="1"/>
    </font>
    <font>
      <b/>
      <i/>
      <sz val="12"/>
      <name val="Times New Roman"/>
      <family val="1"/>
    </font>
    <font>
      <b/>
      <i/>
      <u val="single"/>
      <sz val="12"/>
      <name val="Times New Roman"/>
      <family val="1"/>
    </font>
    <font>
      <i/>
      <sz val="12"/>
      <name val="Times New Roman"/>
      <family val="1"/>
    </font>
    <font>
      <vertAlign val="superscript"/>
      <sz val="12"/>
      <name val="Times New Roman"/>
      <family val="1"/>
    </font>
    <font>
      <vertAlign val="subscript"/>
      <sz val="12"/>
      <name val="Times New Roman"/>
      <family val="1"/>
    </font>
    <font>
      <b/>
      <sz val="11.5"/>
      <name val="Times New Roman"/>
      <family val="1"/>
    </font>
    <font>
      <sz val="13"/>
      <color indexed="8"/>
      <name val="Times New Roman"/>
      <family val="1"/>
    </font>
    <font>
      <i/>
      <sz val="13"/>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2"/>
      <color indexed="9"/>
      <name val="Times New Roman"/>
      <family val="1"/>
    </font>
    <font>
      <b/>
      <sz val="12"/>
      <color indexed="10"/>
      <name val="Times New Roman"/>
      <family val="1"/>
    </font>
    <font>
      <sz val="12"/>
      <color indexed="8"/>
      <name val="Times New Roman"/>
      <family val="1"/>
    </font>
    <font>
      <b/>
      <sz val="12"/>
      <color indexed="60"/>
      <name val="Times New Roman"/>
      <family val="1"/>
    </font>
    <font>
      <b/>
      <sz val="13"/>
      <color indexed="8"/>
      <name val="Times New Roman"/>
      <family val="1"/>
    </font>
    <font>
      <b/>
      <sz val="12.5"/>
      <color indexed="60"/>
      <name val="Times New Roman"/>
      <family val="1"/>
    </font>
    <font>
      <b/>
      <sz val="12"/>
      <color indexed="8"/>
      <name val="Times New Roman"/>
      <family val="1"/>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0"/>
      <name val="Times New Roman"/>
      <family val="1"/>
    </font>
    <font>
      <b/>
      <sz val="12"/>
      <color rgb="FFFF0000"/>
      <name val="Times New Roman"/>
      <family val="1"/>
    </font>
    <font>
      <sz val="12"/>
      <color theme="1"/>
      <name val="Times New Roman"/>
      <family val="1"/>
    </font>
    <font>
      <b/>
      <sz val="12"/>
      <color rgb="FFC00000"/>
      <name val="Times New Roman"/>
      <family val="1"/>
    </font>
    <font>
      <b/>
      <sz val="13"/>
      <color theme="1"/>
      <name val="Times New Roman"/>
      <family val="1"/>
    </font>
    <font>
      <sz val="13"/>
      <color theme="1"/>
      <name val="Times New Roman"/>
      <family val="1"/>
    </font>
    <font>
      <i/>
      <sz val="13"/>
      <color theme="1"/>
      <name val="Times New Roman"/>
      <family val="1"/>
    </font>
    <font>
      <b/>
      <sz val="12"/>
      <color theme="1"/>
      <name val="Times New Roman"/>
      <family val="1"/>
    </font>
    <font>
      <b/>
      <sz val="12.5"/>
      <color rgb="FFC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color theme="0"/>
      </right>
      <top/>
      <bottom/>
    </border>
    <border>
      <left style="thin"/>
      <right style="thin"/>
      <top style="thin"/>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medium">
        <color theme="0"/>
      </left>
      <right/>
      <top style="medium">
        <color theme="0"/>
      </top>
      <bottom style="medium">
        <color theme="0"/>
      </bottom>
    </border>
    <border>
      <left/>
      <right/>
      <top style="medium">
        <color theme="0"/>
      </top>
      <bottom style="medium">
        <color theme="0"/>
      </bottom>
    </border>
    <border>
      <left/>
      <right/>
      <top style="medium">
        <color theme="0"/>
      </top>
      <bottom/>
    </border>
    <border>
      <left style="medium">
        <color theme="0"/>
      </left>
      <right/>
      <top/>
      <bottom/>
    </border>
    <border>
      <left/>
      <right/>
      <top/>
      <bottom style="medium">
        <color theme="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89">
    <xf numFmtId="0" fontId="0" fillId="0" borderId="0" xfId="0" applyFont="1" applyAlignment="1">
      <alignment/>
    </xf>
    <xf numFmtId="0" fontId="65" fillId="0" borderId="10" xfId="0" applyFont="1" applyBorder="1" applyAlignment="1" applyProtection="1">
      <alignment vertical="center" wrapText="1"/>
      <protection locked="0"/>
    </xf>
    <xf numFmtId="0" fontId="7" fillId="0" borderId="0" xfId="0" applyFont="1" applyAlignment="1">
      <alignment horizontal="center" vertical="center" wrapText="1"/>
    </xf>
    <xf numFmtId="0" fontId="8"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vertical="center" wrapText="1"/>
    </xf>
    <xf numFmtId="0" fontId="11" fillId="0" borderId="0" xfId="0" applyFont="1" applyAlignment="1">
      <alignment horizontal="center" vertical="center" wrapText="1"/>
    </xf>
    <xf numFmtId="0" fontId="18" fillId="33" borderId="10" xfId="0" applyFont="1" applyFill="1" applyBorder="1" applyAlignment="1">
      <alignment horizontal="center" vertical="center" wrapText="1"/>
    </xf>
    <xf numFmtId="0" fontId="66" fillId="10" borderId="10" xfId="0" applyFont="1" applyFill="1" applyBorder="1" applyAlignment="1">
      <alignment horizontal="center" vertical="center" wrapText="1"/>
    </xf>
    <xf numFmtId="0" fontId="5" fillId="0" borderId="10" xfId="0" applyFont="1" applyBorder="1" applyAlignment="1">
      <alignment horizontal="center" vertical="center" wrapText="1"/>
    </xf>
    <xf numFmtId="172" fontId="5" fillId="0" borderId="10" xfId="42" applyNumberFormat="1" applyFont="1" applyFill="1" applyBorder="1" applyAlignment="1" applyProtection="1">
      <alignment horizontal="center" vertical="center" wrapText="1"/>
      <protection/>
    </xf>
    <xf numFmtId="0" fontId="5" fillId="0" borderId="10" xfId="0" applyFont="1" applyBorder="1" applyAlignment="1" quotePrefix="1">
      <alignment horizontal="center" vertical="center" wrapText="1"/>
    </xf>
    <xf numFmtId="172" fontId="5" fillId="0" borderId="10" xfId="42" applyNumberFormat="1" applyFont="1" applyFill="1" applyBorder="1" applyAlignment="1" applyProtection="1">
      <alignment vertical="center" wrapText="1"/>
      <protection/>
    </xf>
    <xf numFmtId="0" fontId="67" fillId="0" borderId="10" xfId="0" applyFont="1" applyBorder="1" applyAlignment="1">
      <alignment horizontal="center" vertical="center" wrapText="1"/>
    </xf>
    <xf numFmtId="0" fontId="68" fillId="10" borderId="10" xfId="0" applyFont="1" applyFill="1" applyBorder="1" applyAlignment="1">
      <alignment horizontal="center" vertical="center" wrapText="1"/>
    </xf>
    <xf numFmtId="0" fontId="5" fillId="0" borderId="10" xfId="0" applyFont="1" applyBorder="1" applyAlignment="1">
      <alignment horizontal="center" vertical="center"/>
    </xf>
    <xf numFmtId="0" fontId="68" fillId="10" borderId="10" xfId="0" applyFont="1" applyFill="1" applyBorder="1" applyAlignment="1">
      <alignment horizontal="center" vertical="center"/>
    </xf>
    <xf numFmtId="3" fontId="5" fillId="0" borderId="10" xfId="0" applyNumberFormat="1" applyFont="1" applyBorder="1" applyAlignment="1" quotePrefix="1">
      <alignment horizontal="center" vertical="center" wrapText="1"/>
    </xf>
    <xf numFmtId="0" fontId="5" fillId="0" borderId="0" xfId="0" applyFont="1" applyAlignment="1" quotePrefix="1">
      <alignment horizontal="center" vertical="top" wrapText="1"/>
    </xf>
    <xf numFmtId="0" fontId="5" fillId="0" borderId="0" xfId="0" applyFont="1" applyAlignment="1" quotePrefix="1">
      <alignment horizontal="center" vertical="center" wrapText="1"/>
    </xf>
    <xf numFmtId="0" fontId="5" fillId="0" borderId="0" xfId="0" applyFont="1" applyAlignment="1" applyProtection="1">
      <alignment vertical="center" wrapText="1"/>
      <protection locked="0"/>
    </xf>
    <xf numFmtId="0" fontId="5" fillId="0" borderId="11" xfId="0" applyFont="1" applyBorder="1" applyAlignment="1" applyProtection="1">
      <alignment vertical="center" wrapText="1"/>
      <protection locked="0"/>
    </xf>
    <xf numFmtId="0" fontId="7" fillId="0" borderId="0" xfId="0" applyFont="1" applyAlignment="1" applyProtection="1">
      <alignment horizontal="center" vertical="center" wrapText="1"/>
      <protection locked="0"/>
    </xf>
    <xf numFmtId="0" fontId="11" fillId="0" borderId="0" xfId="0" applyFont="1" applyAlignment="1" applyProtection="1">
      <alignment horizontal="center" vertical="center" wrapText="1"/>
      <protection locked="0"/>
    </xf>
    <xf numFmtId="0" fontId="67" fillId="0" borderId="10" xfId="0" applyFont="1" applyBorder="1" applyAlignment="1">
      <alignment horizontal="center" vertical="center" wrapText="1"/>
    </xf>
    <xf numFmtId="172" fontId="5" fillId="0" borderId="12" xfId="42" applyNumberFormat="1" applyFont="1" applyFill="1" applyBorder="1" applyAlignment="1" applyProtection="1">
      <alignment horizontal="center" vertical="center" wrapText="1"/>
      <protection/>
    </xf>
    <xf numFmtId="0" fontId="67" fillId="0" borderId="10" xfId="0" applyFont="1" applyBorder="1" applyAlignment="1">
      <alignment horizontal="center" vertical="center"/>
    </xf>
    <xf numFmtId="0" fontId="5" fillId="0" borderId="10" xfId="0" applyFont="1" applyBorder="1" applyAlignment="1">
      <alignment vertical="center" wrapText="1"/>
    </xf>
    <xf numFmtId="0" fontId="7" fillId="34" borderId="0" xfId="0" applyFont="1" applyFill="1" applyAlignment="1">
      <alignment horizontal="center" vertical="center" wrapText="1"/>
    </xf>
    <xf numFmtId="0" fontId="67" fillId="34" borderId="10" xfId="0" applyFont="1" applyFill="1" applyBorder="1" applyAlignment="1" quotePrefix="1">
      <alignment horizontal="left" vertical="center" wrapText="1"/>
    </xf>
    <xf numFmtId="0" fontId="67" fillId="0" borderId="10" xfId="0" applyFont="1" applyBorder="1" applyAlignment="1">
      <alignment horizontal="center" vertical="center" wrapText="1"/>
    </xf>
    <xf numFmtId="0" fontId="5" fillId="34" borderId="10" xfId="0" applyFont="1" applyFill="1" applyBorder="1" applyAlignment="1" quotePrefix="1">
      <alignment horizontal="center" vertical="center" wrapText="1"/>
    </xf>
    <xf numFmtId="0" fontId="69" fillId="0" borderId="10" xfId="0" applyFont="1" applyBorder="1" applyAlignment="1">
      <alignment horizontal="center" vertical="center" wrapText="1"/>
    </xf>
    <xf numFmtId="0" fontId="70" fillId="0" borderId="10" xfId="0" applyFont="1" applyBorder="1" applyAlignment="1">
      <alignment horizontal="center" vertical="center" wrapText="1"/>
    </xf>
    <xf numFmtId="0" fontId="70" fillId="0" borderId="10" xfId="53" applyFont="1" applyBorder="1" applyAlignment="1" applyProtection="1">
      <alignment horizontal="left" vertical="center" wrapText="1"/>
      <protection/>
    </xf>
    <xf numFmtId="0" fontId="70" fillId="0" borderId="10" xfId="53" applyFont="1" applyBorder="1" applyAlignment="1" applyProtection="1">
      <alignment horizontal="justify" vertical="center" wrapText="1"/>
      <protection/>
    </xf>
    <xf numFmtId="0" fontId="70" fillId="0" borderId="10" xfId="0" applyFont="1" applyBorder="1" applyAlignment="1">
      <alignment horizontal="left" vertical="center" wrapText="1"/>
    </xf>
    <xf numFmtId="0" fontId="71" fillId="0" borderId="10" xfId="0" applyFont="1" applyBorder="1" applyAlignment="1">
      <alignment horizontal="left" vertical="center" wrapText="1"/>
    </xf>
    <xf numFmtId="0" fontId="70" fillId="0" borderId="10" xfId="53" applyFont="1" applyBorder="1" applyAlignment="1" applyProtection="1">
      <alignment horizontal="left" vertical="center" wrapText="1" indent="2"/>
      <protection/>
    </xf>
    <xf numFmtId="0" fontId="70" fillId="0" borderId="10" xfId="0" applyFont="1" applyBorder="1" applyAlignment="1">
      <alignment horizontal="left" vertical="center" wrapText="1" indent="2"/>
    </xf>
    <xf numFmtId="3" fontId="5" fillId="0" borderId="13" xfId="0" applyNumberFormat="1" applyFont="1" applyBorder="1" applyAlignment="1">
      <alignment horizontal="center" vertical="center" wrapText="1"/>
    </xf>
    <xf numFmtId="3" fontId="5" fillId="0" borderId="14" xfId="0" applyNumberFormat="1" applyFont="1" applyBorder="1" applyAlignment="1">
      <alignment horizontal="center" vertical="center" wrapText="1"/>
    </xf>
    <xf numFmtId="3" fontId="5" fillId="0" borderId="15" xfId="0" applyNumberFormat="1" applyFont="1" applyBorder="1" applyAlignment="1">
      <alignment horizontal="center" vertical="center" wrapText="1"/>
    </xf>
    <xf numFmtId="3" fontId="5" fillId="0" borderId="16" xfId="0" applyNumberFormat="1" applyFont="1" applyBorder="1" applyAlignment="1">
      <alignment horizontal="center" vertical="center" wrapText="1"/>
    </xf>
    <xf numFmtId="3" fontId="5" fillId="0" borderId="0" xfId="0" applyNumberFormat="1" applyFont="1" applyBorder="1" applyAlignment="1">
      <alignment horizontal="center" vertical="center" wrapText="1"/>
    </xf>
    <xf numFmtId="3" fontId="5" fillId="0" borderId="17" xfId="0" applyNumberFormat="1" applyFont="1" applyBorder="1" applyAlignment="1">
      <alignment horizontal="center" vertical="center" wrapText="1"/>
    </xf>
    <xf numFmtId="3" fontId="5" fillId="0" borderId="18" xfId="0" applyNumberFormat="1" applyFont="1" applyBorder="1" applyAlignment="1">
      <alignment horizontal="center" vertical="center" wrapText="1"/>
    </xf>
    <xf numFmtId="3" fontId="5" fillId="0" borderId="19" xfId="0" applyNumberFormat="1" applyFont="1" applyBorder="1" applyAlignment="1">
      <alignment horizontal="center" vertical="center" wrapText="1"/>
    </xf>
    <xf numFmtId="3" fontId="5" fillId="0" borderId="20" xfId="0" applyNumberFormat="1" applyFont="1" applyBorder="1" applyAlignment="1">
      <alignment horizontal="center" vertical="center" wrapText="1"/>
    </xf>
    <xf numFmtId="0" fontId="5" fillId="0" borderId="12"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172" fontId="5" fillId="0" borderId="12" xfId="42" applyNumberFormat="1" applyFont="1" applyFill="1" applyBorder="1" applyAlignment="1" applyProtection="1">
      <alignment horizontal="center" vertical="center" wrapText="1"/>
      <protection/>
    </xf>
    <xf numFmtId="172" fontId="5" fillId="0" borderId="21" xfId="42" applyNumberFormat="1" applyFont="1" applyFill="1" applyBorder="1" applyAlignment="1" applyProtection="1">
      <alignment horizontal="center" vertical="center" wrapText="1"/>
      <protection/>
    </xf>
    <xf numFmtId="172" fontId="5" fillId="0" borderId="22" xfId="42" applyNumberFormat="1" applyFont="1" applyFill="1" applyBorder="1" applyAlignment="1" applyProtection="1">
      <alignment horizontal="center" vertical="center" wrapText="1"/>
      <protection/>
    </xf>
    <xf numFmtId="0" fontId="8" fillId="0" borderId="23" xfId="0" applyFont="1" applyBorder="1" applyAlignment="1" quotePrefix="1">
      <alignment horizontal="left" vertical="center" wrapText="1"/>
    </xf>
    <xf numFmtId="0" fontId="8" fillId="0" borderId="24" xfId="0" applyFont="1" applyBorder="1" applyAlignment="1" quotePrefix="1">
      <alignment horizontal="left" vertical="center" wrapText="1"/>
    </xf>
    <xf numFmtId="0" fontId="8" fillId="0" borderId="25" xfId="0" applyFont="1" applyBorder="1" applyAlignment="1" quotePrefix="1">
      <alignment horizontal="left" vertical="center" wrapText="1"/>
    </xf>
    <xf numFmtId="0" fontId="5" fillId="0" borderId="10" xfId="0" applyFont="1" applyBorder="1" applyAlignment="1" quotePrefix="1">
      <alignment horizontal="left" vertical="center" wrapText="1"/>
    </xf>
    <xf numFmtId="0" fontId="5" fillId="0" borderId="23" xfId="0" applyFont="1" applyBorder="1" applyAlignment="1" quotePrefix="1">
      <alignment horizontal="left" vertical="center" wrapText="1"/>
    </xf>
    <xf numFmtId="0" fontId="5" fillId="0" borderId="25" xfId="0" applyFont="1" applyBorder="1" applyAlignment="1" quotePrefix="1">
      <alignment horizontal="left" vertical="center" wrapText="1"/>
    </xf>
    <xf numFmtId="0" fontId="9" fillId="0" borderId="0" xfId="0" applyFont="1" applyAlignment="1" applyProtection="1">
      <alignment horizontal="left" vertical="center" wrapText="1"/>
      <protection locked="0"/>
    </xf>
    <xf numFmtId="0" fontId="9" fillId="0" borderId="0" xfId="0" applyFont="1" applyAlignment="1">
      <alignment horizontal="left" vertical="center" wrapText="1"/>
    </xf>
    <xf numFmtId="0" fontId="9" fillId="0" borderId="0" xfId="0" applyFont="1" applyAlignment="1" applyProtection="1">
      <alignment horizontal="center" vertical="center" wrapText="1"/>
      <protection locked="0"/>
    </xf>
    <xf numFmtId="0" fontId="5" fillId="0" borderId="0" xfId="0" applyFont="1" applyAlignment="1">
      <alignment horizontal="left" vertical="center" wrapText="1"/>
    </xf>
    <xf numFmtId="0" fontId="5" fillId="0" borderId="0" xfId="0" applyFont="1" applyAlignment="1">
      <alignment horizontal="justify" vertical="center" wrapText="1"/>
    </xf>
    <xf numFmtId="0" fontId="5" fillId="0" borderId="10" xfId="0" applyFont="1" applyBorder="1" applyAlignment="1">
      <alignment horizontal="center" vertical="center" wrapText="1"/>
    </xf>
    <xf numFmtId="3" fontId="5" fillId="0" borderId="10" xfId="0" applyNumberFormat="1" applyFont="1" applyBorder="1" applyAlignment="1">
      <alignment horizontal="center" vertical="center" wrapText="1"/>
    </xf>
    <xf numFmtId="0" fontId="67" fillId="0" borderId="12" xfId="0" applyFont="1" applyBorder="1" applyAlignment="1">
      <alignment horizontal="center" vertical="center" wrapText="1"/>
    </xf>
    <xf numFmtId="0" fontId="67" fillId="0" borderId="21" xfId="0" applyFont="1" applyBorder="1" applyAlignment="1">
      <alignment horizontal="center" vertical="center" wrapText="1"/>
    </xf>
    <xf numFmtId="0" fontId="67" fillId="0" borderId="22" xfId="0" applyFont="1" applyBorder="1" applyAlignment="1">
      <alignment horizontal="center" vertical="center" wrapText="1"/>
    </xf>
    <xf numFmtId="172" fontId="5" fillId="0" borderId="10" xfId="42" applyNumberFormat="1" applyFont="1" applyFill="1" applyBorder="1" applyAlignment="1" applyProtection="1">
      <alignment horizontal="center" vertical="center" wrapText="1"/>
      <protection/>
    </xf>
    <xf numFmtId="0" fontId="5" fillId="0" borderId="24" xfId="0" applyFont="1" applyBorder="1" applyAlignment="1" quotePrefix="1">
      <alignment horizontal="left" vertical="center" wrapText="1"/>
    </xf>
    <xf numFmtId="0" fontId="67" fillId="0" borderId="23" xfId="0" applyFont="1" applyBorder="1" applyAlignment="1">
      <alignment horizontal="center" vertical="center" wrapText="1"/>
    </xf>
    <xf numFmtId="0" fontId="67" fillId="0" borderId="24" xfId="0" applyFont="1" applyBorder="1" applyAlignment="1">
      <alignment horizontal="center" vertical="center" wrapText="1"/>
    </xf>
    <xf numFmtId="0" fontId="67" fillId="0" borderId="25" xfId="0" applyFont="1" applyBorder="1" applyAlignment="1">
      <alignment horizontal="center" vertical="center" wrapText="1"/>
    </xf>
    <xf numFmtId="0" fontId="67" fillId="0" borderId="23" xfId="0" applyFont="1" applyBorder="1" applyAlignment="1">
      <alignment horizontal="left" vertical="center" wrapText="1"/>
    </xf>
    <xf numFmtId="0" fontId="67" fillId="0" borderId="24" xfId="0" applyFont="1" applyBorder="1" applyAlignment="1">
      <alignment horizontal="left" vertical="center" wrapText="1"/>
    </xf>
    <xf numFmtId="0" fontId="67" fillId="0" borderId="25" xfId="0" applyFont="1" applyBorder="1" applyAlignment="1">
      <alignment horizontal="left" vertical="center" wrapText="1"/>
    </xf>
    <xf numFmtId="3" fontId="67" fillId="0" borderId="23" xfId="42" applyNumberFormat="1" applyFont="1" applyBorder="1" applyAlignment="1">
      <alignment horizontal="center" vertical="center" wrapText="1"/>
    </xf>
    <xf numFmtId="0" fontId="67" fillId="0" borderId="24" xfId="42" applyNumberFormat="1" applyFont="1" applyBorder="1" applyAlignment="1">
      <alignment horizontal="center" vertical="center" wrapText="1"/>
    </xf>
    <xf numFmtId="0" fontId="67" fillId="0" borderId="25" xfId="42" applyNumberFormat="1" applyFont="1" applyBorder="1" applyAlignment="1">
      <alignment horizontal="center" vertical="center" wrapText="1"/>
    </xf>
    <xf numFmtId="0" fontId="67" fillId="0" borderId="10" xfId="0" applyFont="1" applyBorder="1" applyAlignment="1">
      <alignment horizontal="center" vertical="center" wrapText="1"/>
    </xf>
    <xf numFmtId="0" fontId="67" fillId="0" borderId="10" xfId="0" applyFont="1" applyBorder="1" applyAlignment="1">
      <alignment horizontal="left"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3" fontId="67" fillId="0" borderId="10" xfId="0" applyNumberFormat="1" applyFont="1" applyBorder="1" applyAlignment="1">
      <alignment horizontal="center" vertical="center" wrapText="1"/>
    </xf>
    <xf numFmtId="3" fontId="5" fillId="0" borderId="0" xfId="0" applyNumberFormat="1" applyFont="1" applyAlignment="1">
      <alignment horizontal="center" vertical="center" wrapText="1"/>
    </xf>
    <xf numFmtId="0" fontId="8" fillId="0" borderId="10" xfId="0" applyFont="1" applyBorder="1" applyAlignment="1">
      <alignment horizontal="left" vertical="center" wrapText="1"/>
    </xf>
    <xf numFmtId="0" fontId="15" fillId="0" borderId="10" xfId="0" applyFont="1" applyBorder="1" applyAlignment="1">
      <alignment horizontal="left" vertical="center" wrapText="1"/>
    </xf>
    <xf numFmtId="0" fontId="15" fillId="0" borderId="10" xfId="0" applyFont="1" applyBorder="1" applyAlignment="1" quotePrefix="1">
      <alignment vertical="center" wrapText="1"/>
    </xf>
    <xf numFmtId="0" fontId="5" fillId="0" borderId="10" xfId="0" applyFont="1" applyBorder="1" applyAlignment="1">
      <alignment horizontal="center" vertical="center"/>
    </xf>
    <xf numFmtId="3" fontId="67" fillId="0" borderId="10" xfId="42" applyNumberFormat="1" applyFont="1" applyBorder="1" applyAlignment="1">
      <alignment horizontal="center" vertical="center" wrapText="1"/>
    </xf>
    <xf numFmtId="0" fontId="67" fillId="0" borderId="10" xfId="42" applyNumberFormat="1" applyFont="1" applyBorder="1" applyAlignment="1">
      <alignment horizontal="center" vertical="center" wrapText="1"/>
    </xf>
    <xf numFmtId="0" fontId="5" fillId="0" borderId="12"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10" xfId="0" applyFont="1" applyBorder="1" applyAlignment="1">
      <alignment horizontal="left" vertical="center" wrapText="1"/>
    </xf>
    <xf numFmtId="0" fontId="68" fillId="10" borderId="10" xfId="0" applyFont="1" applyFill="1" applyBorder="1" applyAlignment="1">
      <alignment horizontal="left" vertical="center"/>
    </xf>
    <xf numFmtId="0" fontId="15" fillId="34" borderId="23" xfId="0" applyFont="1" applyFill="1" applyBorder="1" applyAlignment="1">
      <alignment horizontal="left" vertical="center" wrapText="1"/>
    </xf>
    <xf numFmtId="0" fontId="5" fillId="34" borderId="24" xfId="0" applyFont="1" applyFill="1" applyBorder="1" applyAlignment="1">
      <alignment horizontal="left" vertical="center" wrapText="1"/>
    </xf>
    <xf numFmtId="0" fontId="5" fillId="34" borderId="25" xfId="0" applyFont="1" applyFill="1" applyBorder="1" applyAlignment="1">
      <alignment horizontal="left" vertical="center" wrapText="1"/>
    </xf>
    <xf numFmtId="0" fontId="15" fillId="0" borderId="10" xfId="0" applyFont="1" applyBorder="1" applyAlignment="1" quotePrefix="1">
      <alignment horizontal="left" vertical="center" wrapText="1"/>
    </xf>
    <xf numFmtId="0" fontId="72" fillId="0" borderId="23" xfId="0" applyFont="1" applyBorder="1" applyAlignment="1" applyProtection="1">
      <alignment horizontal="left" vertical="center" wrapText="1"/>
      <protection locked="0"/>
    </xf>
    <xf numFmtId="0" fontId="65" fillId="0" borderId="24" xfId="0" applyFont="1" applyBorder="1" applyAlignment="1" applyProtection="1">
      <alignment horizontal="left" vertical="center" wrapText="1"/>
      <protection locked="0"/>
    </xf>
    <xf numFmtId="0" fontId="65" fillId="0" borderId="25" xfId="0" applyFont="1" applyBorder="1" applyAlignment="1" applyProtection="1">
      <alignment horizontal="left" vertical="center" wrapText="1"/>
      <protection locked="0"/>
    </xf>
    <xf numFmtId="0" fontId="5" fillId="0" borderId="23" xfId="0" applyFont="1" applyBorder="1" applyAlignment="1" quotePrefix="1">
      <alignment vertical="center" wrapText="1"/>
    </xf>
    <xf numFmtId="0" fontId="5" fillId="0" borderId="25" xfId="0" applyFont="1" applyBorder="1" applyAlignment="1" quotePrefix="1">
      <alignment vertical="center" wrapText="1"/>
    </xf>
    <xf numFmtId="0" fontId="5" fillId="0" borderId="23" xfId="0" applyFont="1" applyBorder="1" applyAlignment="1" quotePrefix="1">
      <alignment horizontal="center" vertical="center" wrapText="1"/>
    </xf>
    <xf numFmtId="0" fontId="5" fillId="0" borderId="24" xfId="0" applyFont="1" applyBorder="1" applyAlignment="1" quotePrefix="1">
      <alignment horizontal="center" vertical="center" wrapText="1"/>
    </xf>
    <xf numFmtId="0" fontId="5" fillId="0" borderId="25" xfId="0" applyFont="1" applyBorder="1" applyAlignment="1" quotePrefix="1">
      <alignment horizontal="center" vertical="center" wrapText="1"/>
    </xf>
    <xf numFmtId="0" fontId="5" fillId="34" borderId="23" xfId="0" applyFont="1" applyFill="1" applyBorder="1" applyAlignment="1">
      <alignment horizontal="left" vertical="center" wrapText="1"/>
    </xf>
    <xf numFmtId="0" fontId="15" fillId="0" borderId="23" xfId="0" applyFont="1" applyBorder="1" applyAlignment="1" quotePrefix="1">
      <alignment vertical="center" wrapText="1"/>
    </xf>
    <xf numFmtId="0" fontId="15" fillId="0" borderId="25" xfId="0" applyFont="1" applyBorder="1" applyAlignment="1" quotePrefix="1">
      <alignment vertical="center" wrapText="1"/>
    </xf>
    <xf numFmtId="0" fontId="5" fillId="0" borderId="10" xfId="0" applyFont="1" applyBorder="1" applyAlignment="1" quotePrefix="1">
      <alignment vertical="center" wrapText="1"/>
    </xf>
    <xf numFmtId="0" fontId="5" fillId="0" borderId="23" xfId="0" applyFont="1" applyBorder="1" applyAlignment="1">
      <alignment horizontal="left" vertical="center" wrapText="1"/>
    </xf>
    <xf numFmtId="0" fontId="5" fillId="0" borderId="25" xfId="0" applyFont="1" applyBorder="1" applyAlignment="1">
      <alignment horizontal="left" vertical="center" wrapText="1"/>
    </xf>
    <xf numFmtId="0" fontId="15" fillId="0" borderId="23" xfId="0" applyFont="1" applyBorder="1" applyAlignment="1">
      <alignment horizontal="left" vertical="center" wrapText="1"/>
    </xf>
    <xf numFmtId="0" fontId="15" fillId="0" borderId="25" xfId="0" applyFont="1" applyBorder="1" applyAlignment="1">
      <alignment horizontal="left" vertical="center" wrapText="1"/>
    </xf>
    <xf numFmtId="0" fontId="15" fillId="0" borderId="23" xfId="0" applyFont="1" applyBorder="1" applyAlignment="1">
      <alignment vertical="center" wrapText="1"/>
    </xf>
    <xf numFmtId="0" fontId="15" fillId="0" borderId="25" xfId="0" applyFont="1" applyBorder="1" applyAlignment="1">
      <alignment vertical="center" wrapText="1"/>
    </xf>
    <xf numFmtId="0" fontId="15" fillId="0" borderId="23" xfId="0" applyFont="1" applyBorder="1" applyAlignment="1" quotePrefix="1">
      <alignment horizontal="left" vertical="center" wrapText="1"/>
    </xf>
    <xf numFmtId="0" fontId="15" fillId="0" borderId="25" xfId="0" applyFont="1" applyBorder="1" applyAlignment="1" quotePrefix="1">
      <alignment horizontal="left" vertical="center" wrapText="1"/>
    </xf>
    <xf numFmtId="3" fontId="67" fillId="0" borderId="13" xfId="0" applyNumberFormat="1" applyFont="1" applyBorder="1" applyAlignment="1">
      <alignment horizontal="center" vertical="center" wrapText="1"/>
    </xf>
    <xf numFmtId="3" fontId="67" fillId="0" borderId="14" xfId="0" applyNumberFormat="1" applyFont="1" applyBorder="1" applyAlignment="1">
      <alignment horizontal="center" vertical="center" wrapText="1"/>
    </xf>
    <xf numFmtId="3" fontId="67" fillId="0" borderId="15" xfId="0" applyNumberFormat="1" applyFont="1" applyBorder="1" applyAlignment="1">
      <alignment horizontal="center" vertical="center" wrapText="1"/>
    </xf>
    <xf numFmtId="3" fontId="67" fillId="0" borderId="16" xfId="0" applyNumberFormat="1" applyFont="1" applyBorder="1" applyAlignment="1">
      <alignment horizontal="center" vertical="center" wrapText="1"/>
    </xf>
    <xf numFmtId="3" fontId="67" fillId="0" borderId="0" xfId="0" applyNumberFormat="1" applyFont="1" applyBorder="1" applyAlignment="1">
      <alignment horizontal="center" vertical="center" wrapText="1"/>
    </xf>
    <xf numFmtId="3" fontId="67" fillId="0" borderId="17" xfId="0" applyNumberFormat="1" applyFont="1" applyBorder="1" applyAlignment="1">
      <alignment horizontal="center" vertical="center" wrapText="1"/>
    </xf>
    <xf numFmtId="3" fontId="67" fillId="0" borderId="18" xfId="0" applyNumberFormat="1" applyFont="1" applyBorder="1" applyAlignment="1">
      <alignment horizontal="center" vertical="center" wrapText="1"/>
    </xf>
    <xf numFmtId="3" fontId="67" fillId="0" borderId="19" xfId="0" applyNumberFormat="1" applyFont="1" applyBorder="1" applyAlignment="1">
      <alignment horizontal="center" vertical="center" wrapText="1"/>
    </xf>
    <xf numFmtId="3" fontId="67" fillId="0" borderId="20" xfId="0" applyNumberFormat="1" applyFont="1" applyBorder="1" applyAlignment="1">
      <alignment horizontal="center" vertical="center" wrapText="1"/>
    </xf>
    <xf numFmtId="0" fontId="67" fillId="0" borderId="10" xfId="0" applyFont="1" applyBorder="1" applyAlignment="1">
      <alignment horizontal="center" vertical="center"/>
    </xf>
    <xf numFmtId="0" fontId="72" fillId="0" borderId="10" xfId="0" applyFont="1" applyBorder="1" applyAlignment="1">
      <alignment horizontal="left" vertical="center" wrapText="1"/>
    </xf>
    <xf numFmtId="0" fontId="67" fillId="34" borderId="23" xfId="0" applyFont="1" applyFill="1" applyBorder="1" applyAlignment="1">
      <alignment horizontal="left" vertical="center" wrapText="1"/>
    </xf>
    <xf numFmtId="0" fontId="67" fillId="34" borderId="25" xfId="0" applyFont="1" applyFill="1" applyBorder="1" applyAlignment="1">
      <alignment horizontal="left" vertical="center" wrapText="1"/>
    </xf>
    <xf numFmtId="0" fontId="8" fillId="0" borderId="10" xfId="0" applyFont="1" applyBorder="1" applyAlignment="1" quotePrefix="1">
      <alignment horizontal="left" vertical="center" wrapText="1"/>
    </xf>
    <xf numFmtId="0" fontId="72" fillId="34" borderId="23" xfId="0" applyFont="1" applyFill="1" applyBorder="1" applyAlignment="1">
      <alignment horizontal="left" vertical="center" wrapText="1"/>
    </xf>
    <xf numFmtId="0" fontId="72" fillId="34" borderId="24" xfId="0" applyFont="1" applyFill="1" applyBorder="1" applyAlignment="1">
      <alignment horizontal="left" vertical="center" wrapText="1"/>
    </xf>
    <xf numFmtId="0" fontId="72" fillId="34" borderId="25" xfId="0" applyFont="1" applyFill="1" applyBorder="1" applyAlignment="1">
      <alignment horizontal="left" vertical="center" wrapText="1"/>
    </xf>
    <xf numFmtId="0" fontId="12" fillId="0" borderId="0" xfId="0" applyFont="1" applyAlignment="1" applyProtection="1">
      <alignment horizontal="center" vertical="center" wrapText="1"/>
      <protection locked="0"/>
    </xf>
    <xf numFmtId="0" fontId="18" fillId="33" borderId="10" xfId="0" applyFont="1" applyFill="1" applyBorder="1" applyAlignment="1">
      <alignment horizontal="center" vertical="center" wrapText="1"/>
    </xf>
    <xf numFmtId="0" fontId="5" fillId="0" borderId="0" xfId="0" applyFont="1" applyAlignment="1">
      <alignment horizontal="center" vertical="center" wrapText="1"/>
    </xf>
    <xf numFmtId="0" fontId="5" fillId="0" borderId="11" xfId="0" applyFont="1" applyBorder="1" applyAlignment="1">
      <alignment horizontal="center" vertical="center" wrapText="1"/>
    </xf>
    <xf numFmtId="49" fontId="11" fillId="0" borderId="26" xfId="0" applyNumberFormat="1" applyFont="1" applyBorder="1" applyAlignment="1" applyProtection="1">
      <alignment horizontal="center" vertical="center" wrapText="1"/>
      <protection locked="0"/>
    </xf>
    <xf numFmtId="49" fontId="11" fillId="0" borderId="27" xfId="0" applyNumberFormat="1" applyFont="1" applyBorder="1" applyAlignment="1" applyProtection="1">
      <alignment horizontal="center" vertical="center" wrapText="1"/>
      <protection locked="0"/>
    </xf>
    <xf numFmtId="49" fontId="12" fillId="0" borderId="28" xfId="0" applyNumberFormat="1" applyFont="1" applyBorder="1" applyAlignment="1" applyProtection="1">
      <alignment horizontal="center" vertical="center" wrapText="1"/>
      <protection locked="0"/>
    </xf>
    <xf numFmtId="0" fontId="11" fillId="0" borderId="0" xfId="0" applyFont="1" applyAlignment="1">
      <alignment horizontal="left" vertical="center" wrapText="1"/>
    </xf>
    <xf numFmtId="0" fontId="6" fillId="0" borderId="0" xfId="0" applyFont="1" applyAlignment="1">
      <alignment horizontal="center" vertical="center" wrapText="1"/>
    </xf>
    <xf numFmtId="0" fontId="8" fillId="0" borderId="0" xfId="0" applyFont="1" applyAlignment="1">
      <alignment horizontal="left" vertical="center" wrapText="1"/>
    </xf>
    <xf numFmtId="0" fontId="4" fillId="0" borderId="0" xfId="0" applyFont="1" applyAlignment="1">
      <alignment horizontal="center" vertical="center" wrapText="1"/>
    </xf>
    <xf numFmtId="49" fontId="9" fillId="0" borderId="28" xfId="0" applyNumberFormat="1" applyFont="1" applyBorder="1" applyAlignment="1" applyProtection="1">
      <alignment horizontal="justify" vertical="center" wrapText="1"/>
      <protection locked="0"/>
    </xf>
    <xf numFmtId="0" fontId="10" fillId="0" borderId="29" xfId="53" applyNumberFormat="1" applyFont="1" applyFill="1" applyBorder="1" applyAlignment="1" applyProtection="1">
      <alignment horizontal="center" vertical="center" wrapText="1"/>
      <protection locked="0"/>
    </xf>
    <xf numFmtId="0" fontId="10" fillId="0" borderId="0" xfId="53" applyNumberFormat="1" applyFont="1" applyFill="1" applyBorder="1" applyAlignment="1" applyProtection="1">
      <alignment horizontal="center" vertical="center" wrapText="1"/>
      <protection locked="0"/>
    </xf>
    <xf numFmtId="49" fontId="9" fillId="0" borderId="0" xfId="0" applyNumberFormat="1" applyFont="1" applyAlignment="1" applyProtection="1">
      <alignment horizontal="center" vertical="center" wrapText="1"/>
      <protection locked="0"/>
    </xf>
    <xf numFmtId="0" fontId="12" fillId="0" borderId="0" xfId="0" applyFont="1" applyAlignment="1" applyProtection="1">
      <alignment horizontal="justify" vertical="center" wrapText="1"/>
      <protection locked="0"/>
    </xf>
    <xf numFmtId="0" fontId="9" fillId="0" borderId="0" xfId="0" applyFont="1" applyAlignment="1" applyProtection="1">
      <alignment horizontal="justify" vertical="center" wrapText="1"/>
      <protection locked="0"/>
    </xf>
    <xf numFmtId="49" fontId="12" fillId="0" borderId="0" xfId="0" applyNumberFormat="1" applyFont="1" applyAlignment="1" applyProtection="1">
      <alignment horizontal="center" vertical="center" wrapText="1"/>
      <protection locked="0"/>
    </xf>
    <xf numFmtId="49" fontId="9" fillId="0" borderId="30" xfId="0" applyNumberFormat="1" applyFont="1" applyBorder="1" applyAlignment="1" applyProtection="1">
      <alignment horizontal="center" vertical="center" wrapText="1"/>
      <protection locked="0"/>
    </xf>
    <xf numFmtId="0" fontId="5" fillId="0" borderId="0" xfId="0" applyFont="1" applyAlignment="1">
      <alignment horizontal="left" vertical="top" wrapText="1"/>
    </xf>
    <xf numFmtId="0" fontId="13" fillId="0" borderId="0" xfId="0" applyFont="1" applyAlignment="1" applyProtection="1">
      <alignment horizontal="center" vertical="center" wrapText="1"/>
      <protection locked="0"/>
    </xf>
    <xf numFmtId="0" fontId="15" fillId="0" borderId="0" xfId="0" applyFont="1" applyAlignment="1" applyProtection="1">
      <alignment horizontal="center" vertical="center" wrapText="1"/>
      <protection locked="0"/>
    </xf>
    <xf numFmtId="0" fontId="5" fillId="0" borderId="24" xfId="0" applyFont="1" applyBorder="1" applyAlignment="1">
      <alignment horizontal="left" vertical="center" wrapText="1"/>
    </xf>
    <xf numFmtId="0" fontId="5" fillId="0" borderId="0" xfId="0" applyFont="1" applyAlignment="1" applyProtection="1">
      <alignment horizontal="center" vertical="center" wrapText="1"/>
      <protection locked="0"/>
    </xf>
    <xf numFmtId="0" fontId="8" fillId="0" borderId="0" xfId="0" applyFont="1" applyAlignment="1">
      <alignment horizontal="justify" vertical="center" wrapText="1"/>
    </xf>
    <xf numFmtId="0" fontId="3" fillId="0" borderId="0" xfId="0" applyFont="1" applyAlignment="1">
      <alignment horizontal="left" vertical="center" wrapText="1"/>
    </xf>
    <xf numFmtId="0" fontId="73" fillId="0" borderId="0" xfId="0" applyFont="1" applyAlignment="1">
      <alignment horizontal="left" vertical="center" wrapText="1"/>
    </xf>
    <xf numFmtId="0" fontId="13" fillId="0" borderId="0" xfId="0" applyFont="1" applyAlignment="1">
      <alignment horizontal="center" vertical="center" wrapText="1"/>
    </xf>
    <xf numFmtId="0" fontId="11" fillId="0" borderId="10" xfId="0" applyFont="1" applyBorder="1" applyAlignment="1" quotePrefix="1">
      <alignment horizontal="center" vertical="center" wrapText="1"/>
    </xf>
    <xf numFmtId="0" fontId="6" fillId="0" borderId="10" xfId="0" applyFont="1" applyBorder="1" applyAlignment="1">
      <alignment horizontal="center" vertical="center" wrapText="1"/>
    </xf>
    <xf numFmtId="172" fontId="6" fillId="0" borderId="10" xfId="42" applyNumberFormat="1" applyFont="1" applyFill="1" applyBorder="1" applyAlignment="1" applyProtection="1">
      <alignment horizontal="center" vertical="center" wrapText="1"/>
      <protection/>
    </xf>
    <xf numFmtId="0" fontId="68" fillId="10" borderId="10" xfId="0" applyFont="1" applyFill="1" applyBorder="1" applyAlignment="1">
      <alignment horizontal="left" vertical="center" wrapText="1"/>
    </xf>
    <xf numFmtId="0" fontId="66" fillId="10" borderId="10" xfId="0" applyFont="1" applyFill="1" applyBorder="1" applyAlignment="1">
      <alignment horizontal="left" vertical="center" wrapText="1"/>
    </xf>
    <xf numFmtId="0" fontId="8" fillId="0" borderId="10" xfId="0" applyFont="1" applyBorder="1" applyAlignment="1" applyProtection="1">
      <alignment horizontal="center" vertical="center" wrapText="1"/>
      <protection/>
    </xf>
    <xf numFmtId="0" fontId="5" fillId="0" borderId="10" xfId="0" applyNumberFormat="1" applyFont="1" applyBorder="1" applyAlignment="1" applyProtection="1">
      <alignment horizontal="center" vertical="center" wrapText="1"/>
      <protection/>
    </xf>
    <xf numFmtId="49" fontId="12" fillId="0" borderId="10" xfId="0" applyNumberFormat="1" applyFont="1" applyBorder="1" applyAlignment="1" applyProtection="1">
      <alignment horizontal="center" vertical="center" wrapText="1"/>
      <protection locked="0"/>
    </xf>
    <xf numFmtId="0" fontId="69" fillId="0" borderId="23" xfId="0" applyFont="1" applyBorder="1" applyAlignment="1">
      <alignment horizontal="center" vertical="center"/>
    </xf>
    <xf numFmtId="0" fontId="69" fillId="0" borderId="24" xfId="0" applyFont="1" applyBorder="1" applyAlignment="1">
      <alignment horizontal="center" vertical="center"/>
    </xf>
    <xf numFmtId="0" fontId="69" fillId="0" borderId="25"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6">
    <dxf>
      <font>
        <b/>
        <i val="0"/>
        <color rgb="FF002060"/>
      </font>
      <fill>
        <patternFill>
          <bgColor theme="9" tint="0.7999799847602844"/>
        </patternFill>
      </fill>
    </dxf>
    <dxf>
      <font>
        <b/>
        <i val="0"/>
        <color rgb="FF002060"/>
      </font>
      <fill>
        <patternFill>
          <bgColor theme="9" tint="0.7999799847602844"/>
        </patternFill>
      </fill>
    </dxf>
    <dxf>
      <font>
        <b/>
        <i val="0"/>
        <color rgb="FFC00000"/>
      </font>
      <fill>
        <patternFill>
          <bgColor theme="8" tint="0.7999799847602844"/>
        </patternFill>
      </fill>
    </dxf>
    <dxf>
      <font>
        <b/>
        <i val="0"/>
        <color rgb="FFC00000"/>
      </font>
      <fill>
        <patternFill>
          <bgColor theme="8" tint="0.7999799847602844"/>
        </patternFill>
      </fill>
    </dxf>
    <dxf>
      <font>
        <b/>
        <i val="0"/>
        <color rgb="FF7030A0"/>
      </font>
      <fill>
        <patternFill>
          <bgColor theme="5" tint="0.7999799847602844"/>
        </patternFill>
      </fill>
    </dxf>
    <dxf>
      <font>
        <b val="0"/>
        <i/>
        <color theme="7" tint="-0.4999699890613556"/>
      </font>
    </dxf>
    <dxf>
      <font>
        <color theme="5" tint="-0.4999699890613556"/>
      </font>
      <fill>
        <patternFill>
          <bgColor theme="3" tint="0.7999799847602844"/>
        </patternFill>
      </fill>
    </dxf>
    <dxf>
      <font>
        <color theme="5" tint="-0.4999699890613556"/>
      </font>
      <fill>
        <patternFill>
          <bgColor theme="2" tint="-0.09994000196456909"/>
        </patternFill>
      </fill>
    </dxf>
    <dxf>
      <font>
        <color theme="7" tint="-0.4999699890613556"/>
      </font>
    </dxf>
    <dxf>
      <font>
        <b val="0"/>
        <i val="0"/>
        <color theme="5" tint="-0.4999699890613556"/>
      </font>
      <fill>
        <patternFill>
          <bgColor theme="4" tint="0.7999799847602844"/>
        </patternFill>
      </fill>
    </dxf>
    <dxf>
      <font>
        <color theme="5" tint="-0.4999699890613556"/>
      </font>
      <fill>
        <patternFill>
          <bgColor theme="2" tint="-0.09994000196456909"/>
        </patternFill>
      </fill>
    </dxf>
    <dxf>
      <font>
        <color theme="6" tint="-0.4999699890613556"/>
      </font>
      <fill>
        <patternFill>
          <bgColor theme="5" tint="0.7999799847602844"/>
        </patternFill>
      </fill>
    </dxf>
    <dxf>
      <font>
        <color theme="6" tint="-0.4999699890613556"/>
      </font>
      <fill>
        <patternFill>
          <bgColor theme="5" tint="0.7999799847602844"/>
        </patternFill>
      </fill>
    </dxf>
    <dxf>
      <font>
        <color rgb="FFC00000"/>
      </font>
      <fill>
        <patternFill>
          <bgColor theme="2" tint="-0.09994000196456909"/>
        </patternFill>
      </fill>
    </dxf>
    <dxf>
      <font>
        <color rgb="FFC00000"/>
      </font>
      <fill>
        <patternFill>
          <bgColor theme="0" tint="-0.04997999966144562"/>
        </patternFill>
      </fill>
    </dxf>
    <dxf>
      <font>
        <color rgb="FFC00000"/>
      </font>
      <fill>
        <patternFill>
          <bgColor theme="0" tint="-0.04997999966144562"/>
        </patternFill>
      </fill>
    </dxf>
    <dxf>
      <font>
        <b/>
        <i val="0"/>
        <color rgb="FF0070C0"/>
      </font>
      <fill>
        <patternFill>
          <bgColor theme="4" tint="0.7999799847602844"/>
        </patternFill>
      </fill>
    </dxf>
    <dxf>
      <font>
        <b/>
        <i val="0"/>
        <color rgb="FF0070C0"/>
      </font>
      <fill>
        <patternFill>
          <bgColor theme="4" tint="0.5999600291252136"/>
        </patternFill>
      </fill>
    </dxf>
    <dxf>
      <font>
        <b/>
        <i val="0"/>
        <color rgb="FF0070C0"/>
      </font>
      <fill>
        <patternFill>
          <bgColor theme="3" tint="0.7999799847602844"/>
        </patternFill>
      </fill>
    </dxf>
    <dxf>
      <font>
        <b/>
        <i val="0"/>
        <color rgb="FF00B050"/>
      </font>
      <fill>
        <patternFill>
          <bgColor theme="7" tint="0.7999799847602844"/>
        </patternFill>
      </fill>
    </dxf>
    <dxf>
      <font>
        <b/>
        <i val="0"/>
      </font>
      <fill>
        <patternFill>
          <bgColor theme="2" tint="-0.09994000196456909"/>
        </patternFill>
      </fill>
    </dxf>
    <dxf>
      <font>
        <b/>
        <i val="0"/>
        <color rgb="FF7030A0"/>
      </font>
      <fill>
        <patternFill>
          <bgColor theme="2" tint="-0.09994000196456909"/>
        </patternFill>
      </fill>
    </dxf>
    <dxf>
      <font>
        <b/>
        <i val="0"/>
        <color rgb="FF002060"/>
      </font>
      <fill>
        <patternFill>
          <bgColor theme="9" tint="0.5999600291252136"/>
        </patternFill>
      </fill>
    </dxf>
    <dxf>
      <font>
        <b/>
        <i val="0"/>
        <color rgb="FF002060"/>
      </font>
      <fill>
        <patternFill>
          <bgColor theme="9" tint="0.5999600291252136"/>
        </patternFill>
      </fill>
    </dxf>
    <dxf>
      <font>
        <b/>
        <i val="0"/>
        <color rgb="FF002060"/>
      </font>
      <fill>
        <patternFill>
          <bgColor theme="9" tint="0.5999600291252136"/>
        </patternFill>
      </fill>
    </dxf>
    <dxf>
      <font>
        <b/>
        <i val="0"/>
        <color rgb="FFC00000"/>
      </font>
      <fill>
        <patternFill>
          <bgColor theme="8" tint="0.5999600291252136"/>
        </patternFill>
      </fill>
    </dxf>
    <dxf>
      <font>
        <b/>
        <i val="0"/>
        <color rgb="FFC00000"/>
      </font>
      <fill>
        <patternFill>
          <bgColor theme="8" tint="0.5999600291252136"/>
        </patternFill>
      </fill>
    </dxf>
    <dxf>
      <font>
        <b/>
        <i val="0"/>
        <color rgb="FFC00000"/>
      </font>
      <fill>
        <patternFill>
          <bgColor theme="8" tint="0.5999600291252136"/>
        </patternFill>
      </fill>
      <border/>
    </dxf>
    <dxf>
      <font>
        <b/>
        <i val="0"/>
        <color rgb="FF002060"/>
      </font>
      <fill>
        <patternFill>
          <bgColor theme="9" tint="0.5999600291252136"/>
        </patternFill>
      </fill>
      <border/>
    </dxf>
    <dxf>
      <font>
        <b/>
        <i val="0"/>
        <color rgb="FF7030A0"/>
      </font>
      <fill>
        <patternFill>
          <bgColor theme="2" tint="-0.09994000196456909"/>
        </patternFill>
      </fill>
      <border/>
    </dxf>
    <dxf>
      <font>
        <b/>
        <i val="0"/>
      </font>
      <fill>
        <patternFill>
          <bgColor theme="2" tint="-0.09994000196456909"/>
        </patternFill>
      </fill>
      <border/>
    </dxf>
    <dxf>
      <font>
        <b/>
        <i val="0"/>
        <color rgb="FF00B050"/>
      </font>
      <fill>
        <patternFill>
          <bgColor theme="7" tint="0.7999799847602844"/>
        </patternFill>
      </fill>
      <border/>
    </dxf>
    <dxf>
      <font>
        <b/>
        <i val="0"/>
        <color rgb="FF0070C0"/>
      </font>
      <fill>
        <patternFill>
          <bgColor theme="3" tint="0.7999799847602844"/>
        </patternFill>
      </fill>
      <border/>
    </dxf>
    <dxf>
      <font>
        <b/>
        <i val="0"/>
        <color rgb="FF0070C0"/>
      </font>
      <fill>
        <patternFill>
          <bgColor theme="4" tint="0.5999600291252136"/>
        </patternFill>
      </fill>
      <border/>
    </dxf>
    <dxf>
      <font>
        <b/>
        <i val="0"/>
        <color rgb="FF0070C0"/>
      </font>
      <fill>
        <patternFill>
          <bgColor theme="4" tint="0.7999799847602844"/>
        </patternFill>
      </fill>
      <border/>
    </dxf>
    <dxf>
      <font>
        <color rgb="FFC00000"/>
      </font>
      <fill>
        <patternFill>
          <bgColor theme="0" tint="-0.04997999966144562"/>
        </patternFill>
      </fill>
      <border/>
    </dxf>
    <dxf>
      <font>
        <color rgb="FFC00000"/>
      </font>
      <fill>
        <patternFill>
          <bgColor theme="2" tint="-0.09994000196456909"/>
        </patternFill>
      </fill>
      <border/>
    </dxf>
    <dxf>
      <font>
        <color theme="6" tint="-0.4999699890613556"/>
      </font>
      <fill>
        <patternFill>
          <bgColor theme="5" tint="0.7999799847602844"/>
        </patternFill>
      </fill>
      <border/>
    </dxf>
    <dxf>
      <font>
        <color theme="5" tint="-0.4999699890613556"/>
      </font>
      <fill>
        <patternFill>
          <bgColor theme="2" tint="-0.09994000196456909"/>
        </patternFill>
      </fill>
      <border/>
    </dxf>
    <dxf>
      <font>
        <b val="0"/>
        <i val="0"/>
        <color theme="5" tint="-0.4999699890613556"/>
      </font>
      <fill>
        <patternFill>
          <bgColor theme="4" tint="0.7999799847602844"/>
        </patternFill>
      </fill>
      <border/>
    </dxf>
    <dxf>
      <font>
        <color theme="7" tint="-0.4999699890613556"/>
      </font>
      <border/>
    </dxf>
    <dxf>
      <font>
        <color theme="5" tint="-0.4999699890613556"/>
      </font>
      <fill>
        <patternFill>
          <bgColor theme="3" tint="0.7999799847602844"/>
        </patternFill>
      </fill>
      <border/>
    </dxf>
    <dxf>
      <font>
        <b val="0"/>
        <i/>
        <color theme="7" tint="-0.4999699890613556"/>
      </font>
      <border/>
    </dxf>
    <dxf>
      <font>
        <b/>
        <i val="0"/>
        <color rgb="FF7030A0"/>
      </font>
      <fill>
        <patternFill>
          <bgColor theme="5" tint="0.7999799847602844"/>
        </patternFill>
      </fill>
      <border/>
    </dxf>
    <dxf>
      <font>
        <b/>
        <i val="0"/>
        <color rgb="FFC00000"/>
      </font>
      <fill>
        <patternFill>
          <bgColor theme="8" tint="0.7999799847602844"/>
        </patternFill>
      </fill>
      <border/>
    </dxf>
    <dxf>
      <font>
        <b/>
        <i val="0"/>
        <color rgb="FF002060"/>
      </font>
      <fill>
        <patternFill>
          <bgColor theme="9" tint="0.7999799847602844"/>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nifc.gov.vn/chi-tiet-mau-chuan-chat-chuan?id=50" TargetMode="External" /><Relationship Id="rId2" Type="http://schemas.openxmlformats.org/officeDocument/2006/relationships/hyperlink" Target="https://nifc.gov.vn/chi-tiet-mau-chuan-chat-chuan?id=50" TargetMode="External" /><Relationship Id="rId3" Type="http://schemas.openxmlformats.org/officeDocument/2006/relationships/hyperlink" Target="https://nifc.gov.vn/chi-tiet-mau-chuan-chat-chuan?id=159" TargetMode="External" /><Relationship Id="rId4" Type="http://schemas.openxmlformats.org/officeDocument/2006/relationships/hyperlink" Target="https://nifc.gov.vn/chi-tiet-mau-chuan-chat-chuan?id=159" TargetMode="External" /><Relationship Id="rId5" Type="http://schemas.openxmlformats.org/officeDocument/2006/relationships/hyperlink" Target="https://nifc.gov.vn/chi-tiet-mau-chuan-chat-chuan?id=51" TargetMode="External" /><Relationship Id="rId6" Type="http://schemas.openxmlformats.org/officeDocument/2006/relationships/hyperlink" Target="https://nifc.gov.vn/chi-tiet-mau-chuan-chat-chuan?id=51" TargetMode="External" /><Relationship Id="rId7" Type="http://schemas.openxmlformats.org/officeDocument/2006/relationships/hyperlink" Target="https://nifc.gov.vn/chi-tiet-mau-chuan-chat-chuan?id=163" TargetMode="External" /><Relationship Id="rId8" Type="http://schemas.openxmlformats.org/officeDocument/2006/relationships/hyperlink" Target="https://nifc.gov.vn/chi-tiet-mau-chuan-chat-chuan?id=163" TargetMode="External" /><Relationship Id="rId9" Type="http://schemas.openxmlformats.org/officeDocument/2006/relationships/hyperlink" Target="https://nifc.gov.vn/chi-tiet-mau-chuan-chat-chuan?id=53" TargetMode="External" /><Relationship Id="rId10" Type="http://schemas.openxmlformats.org/officeDocument/2006/relationships/hyperlink" Target="https://nifc.gov.vn/chi-tiet-mau-chuan-chat-chuan?id=53" TargetMode="External" /><Relationship Id="rId11" Type="http://schemas.openxmlformats.org/officeDocument/2006/relationships/hyperlink" Target="https://nifc.gov.vn/chi-tiet-mau-chuan-chat-chuan?id=45" TargetMode="External" /><Relationship Id="rId12" Type="http://schemas.openxmlformats.org/officeDocument/2006/relationships/hyperlink" Target="https://nifc.gov.vn/chi-tiet-mau-chuan-chat-chuan?id=45" TargetMode="External" /><Relationship Id="rId13" Type="http://schemas.openxmlformats.org/officeDocument/2006/relationships/hyperlink" Target="https://nifc.gov.vn/chi-tiet-mau-chuan-chat-chuan?id=54" TargetMode="External" /><Relationship Id="rId14" Type="http://schemas.openxmlformats.org/officeDocument/2006/relationships/hyperlink" Target="https://nifc.gov.vn/chi-tiet-mau-chuan-chat-chuan?id=54" TargetMode="External" /><Relationship Id="rId15" Type="http://schemas.openxmlformats.org/officeDocument/2006/relationships/hyperlink" Target="https://nifc.gov.vn/chi-tiet-mau-chuan-chat-chuan?id=46" TargetMode="External" /><Relationship Id="rId16" Type="http://schemas.openxmlformats.org/officeDocument/2006/relationships/hyperlink" Target="https://nifc.gov.vn/chi-tiet-mau-chuan-chat-chuan?id=46" TargetMode="External" /><Relationship Id="rId17" Type="http://schemas.openxmlformats.org/officeDocument/2006/relationships/hyperlink" Target="https://nifc.gov.vn/chi-tiet-mau-chuan-chat-chuan?id=86" TargetMode="External" /><Relationship Id="rId18" Type="http://schemas.openxmlformats.org/officeDocument/2006/relationships/hyperlink" Target="https://nifc.gov.vn/chi-tiet-mau-chuan-chat-chuan?id=86" TargetMode="External" /><Relationship Id="rId19" Type="http://schemas.openxmlformats.org/officeDocument/2006/relationships/hyperlink" Target="https://nifc.gov.vn/chi-tiet-mau-chuan-chat-chuan?id=47" TargetMode="External" /><Relationship Id="rId20" Type="http://schemas.openxmlformats.org/officeDocument/2006/relationships/hyperlink" Target="https://nifc.gov.vn/chi-tiet-mau-chuan-chat-chuan?id=47" TargetMode="External" /><Relationship Id="rId21" Type="http://schemas.openxmlformats.org/officeDocument/2006/relationships/hyperlink" Target="https://nifc.gov.vn/chi-tiet-mau-chuan-chat-chuan?id=87" TargetMode="External" /><Relationship Id="rId22" Type="http://schemas.openxmlformats.org/officeDocument/2006/relationships/hyperlink" Target="https://nifc.gov.vn/chi-tiet-mau-chuan-chat-chuan?id=87" TargetMode="External" /><Relationship Id="rId23" Type="http://schemas.openxmlformats.org/officeDocument/2006/relationships/hyperlink" Target="https://nifc.gov.vn/chi-tiet-mau-chuan-chat-chuan?id=48" TargetMode="External" /><Relationship Id="rId24" Type="http://schemas.openxmlformats.org/officeDocument/2006/relationships/hyperlink" Target="https://nifc.gov.vn/chi-tiet-mau-chuan-chat-chuan?id=48" TargetMode="External" /><Relationship Id="rId25" Type="http://schemas.openxmlformats.org/officeDocument/2006/relationships/hyperlink" Target="https://nifc.gov.vn/chi-tiet-mau-chuan-chat-chuan?id=88" TargetMode="External" /><Relationship Id="rId26" Type="http://schemas.openxmlformats.org/officeDocument/2006/relationships/hyperlink" Target="https://nifc.gov.vn/chi-tiet-mau-chuan-chat-chuan?id=88" TargetMode="External" /><Relationship Id="rId27" Type="http://schemas.openxmlformats.org/officeDocument/2006/relationships/hyperlink" Target="https://nifc.gov.vn/chi-tiet-mau-chuan-chat-chuan?id=49" TargetMode="External" /><Relationship Id="rId28" Type="http://schemas.openxmlformats.org/officeDocument/2006/relationships/hyperlink" Target="https://nifc.gov.vn/chi-tiet-mau-chuan-chat-chuan?id=49" TargetMode="External" /><Relationship Id="rId29" Type="http://schemas.openxmlformats.org/officeDocument/2006/relationships/hyperlink" Target="https://nifc.gov.vn/chi-tiet-mau-chuan-chat-chuan?id=89" TargetMode="External" /><Relationship Id="rId30" Type="http://schemas.openxmlformats.org/officeDocument/2006/relationships/hyperlink" Target="https://nifc.gov.vn/chi-tiet-mau-chuan-chat-chuan?id=89" TargetMode="External" /><Relationship Id="rId31" Type="http://schemas.openxmlformats.org/officeDocument/2006/relationships/hyperlink" Target="https://nifc.gov.vn/chi-tiet-mau-chuan-chat-chuan?id=142" TargetMode="External" /><Relationship Id="rId32" Type="http://schemas.openxmlformats.org/officeDocument/2006/relationships/hyperlink" Target="https://nifc.gov.vn/chi-tiet-mau-chuan-chat-chuan?id=142" TargetMode="External" /><Relationship Id="rId33" Type="http://schemas.openxmlformats.org/officeDocument/2006/relationships/hyperlink" Target="https://nifc.gov.vn/chi-tiet-mau-chuan-chat-chuan?id=141" TargetMode="External" /><Relationship Id="rId34" Type="http://schemas.openxmlformats.org/officeDocument/2006/relationships/hyperlink" Target="https://nifc.gov.vn/chi-tiet-mau-chuan-chat-chuan?id=141" TargetMode="External" /><Relationship Id="rId35" Type="http://schemas.openxmlformats.org/officeDocument/2006/relationships/hyperlink" Target="https://nifc.gov.vn/chi-tiet-mau-chuan-chat-chuan?id=143" TargetMode="External" /><Relationship Id="rId36" Type="http://schemas.openxmlformats.org/officeDocument/2006/relationships/hyperlink" Target="https://nifc.gov.vn/chi-tiet-mau-chuan-chat-chuan?id=143" TargetMode="External" /><Relationship Id="rId37" Type="http://schemas.openxmlformats.org/officeDocument/2006/relationships/hyperlink" Target="https://nifc.gov.vn/chi-tiet-mau-chuan-chat-chuan?id=150" TargetMode="External" /><Relationship Id="rId38" Type="http://schemas.openxmlformats.org/officeDocument/2006/relationships/hyperlink" Target="https://nifc.gov.vn/chi-tiet-mau-chuan-chat-chuan?id=150" TargetMode="External" /><Relationship Id="rId39" Type="http://schemas.openxmlformats.org/officeDocument/2006/relationships/hyperlink" Target="https://nifc.gov.vn/chi-tiet-mau-chuan-chat-chuan?id=144" TargetMode="External" /><Relationship Id="rId40" Type="http://schemas.openxmlformats.org/officeDocument/2006/relationships/hyperlink" Target="https://nifc.gov.vn/chi-tiet-mau-chuan-chat-chuan?id=144" TargetMode="External" /><Relationship Id="rId41" Type="http://schemas.openxmlformats.org/officeDocument/2006/relationships/hyperlink" Target="https://nifc.gov.vn/chi-tiet-mau-chuan-chat-chuan?id=155" TargetMode="External" /><Relationship Id="rId42" Type="http://schemas.openxmlformats.org/officeDocument/2006/relationships/hyperlink" Target="https://nifc.gov.vn/chi-tiet-mau-chuan-chat-chuan?id=155" TargetMode="External" /><Relationship Id="rId43" Type="http://schemas.openxmlformats.org/officeDocument/2006/relationships/hyperlink" Target="https://nifc.gov.vn/chi-tiet-mau-chuan-chat-chuan?id=146" TargetMode="External" /><Relationship Id="rId44" Type="http://schemas.openxmlformats.org/officeDocument/2006/relationships/hyperlink" Target="https://nifc.gov.vn/chi-tiet-mau-chuan-chat-chuan?id=146" TargetMode="External" /><Relationship Id="rId45" Type="http://schemas.openxmlformats.org/officeDocument/2006/relationships/hyperlink" Target="https://nifc.gov.vn/chi-tiet-mau-chuan-chat-chuan?id=158" TargetMode="External" /><Relationship Id="rId46" Type="http://schemas.openxmlformats.org/officeDocument/2006/relationships/hyperlink" Target="https://nifc.gov.vn/chi-tiet-mau-chuan-chat-chuan?id=158" TargetMode="External" /><Relationship Id="rId47" Type="http://schemas.openxmlformats.org/officeDocument/2006/relationships/hyperlink" Target="https://nifc.gov.vn/chi-tiet-mau-chuan-chat-chuan?id=52" TargetMode="External" /><Relationship Id="rId48" Type="http://schemas.openxmlformats.org/officeDocument/2006/relationships/hyperlink" Target="https://nifc.gov.vn/chi-tiet-mau-chuan-chat-chuan?id=52" TargetMode="External" /><Relationship Id="rId49" Type="http://schemas.openxmlformats.org/officeDocument/2006/relationships/hyperlink" Target="https://nifc.gov.vn/chi-tiet-mau-chuan-chat-chuan?id=42" TargetMode="External" /><Relationship Id="rId50" Type="http://schemas.openxmlformats.org/officeDocument/2006/relationships/hyperlink" Target="https://nifc.gov.vn/chi-tiet-mau-chuan-chat-chuan?id=42" TargetMode="External" /><Relationship Id="rId51" Type="http://schemas.openxmlformats.org/officeDocument/2006/relationships/hyperlink" Target="https://nifc.gov.vn/chi-tiet-mau-chuan-chat-chuan?id=126" TargetMode="External" /><Relationship Id="rId52" Type="http://schemas.openxmlformats.org/officeDocument/2006/relationships/hyperlink" Target="https://nifc.gov.vn/chi-tiet-mau-chuan-chat-chuan?id=126" TargetMode="External" /><Relationship Id="rId53" Type="http://schemas.openxmlformats.org/officeDocument/2006/relationships/hyperlink" Target="https://nifc.gov.vn/chi-tiet-mau-chuan-chat-chuan?id=43" TargetMode="External" /><Relationship Id="rId54" Type="http://schemas.openxmlformats.org/officeDocument/2006/relationships/hyperlink" Target="https://nifc.gov.vn/chi-tiet-mau-chuan-chat-chuan?id=43" TargetMode="External" /><Relationship Id="rId55" Type="http://schemas.openxmlformats.org/officeDocument/2006/relationships/hyperlink" Target="https://nifc.gov.vn/chi-tiet-mau-chuan-chat-chuan?id=127" TargetMode="External" /><Relationship Id="rId56" Type="http://schemas.openxmlformats.org/officeDocument/2006/relationships/hyperlink" Target="https://nifc.gov.vn/chi-tiet-mau-chuan-chat-chuan?id=127" TargetMode="External" /><Relationship Id="rId57" Type="http://schemas.openxmlformats.org/officeDocument/2006/relationships/hyperlink" Target="https://nifc.gov.vn/chi-tiet-mau-chuan-chat-chuan?id=44" TargetMode="External" /><Relationship Id="rId58" Type="http://schemas.openxmlformats.org/officeDocument/2006/relationships/hyperlink" Target="https://nifc.gov.vn/chi-tiet-mau-chuan-chat-chuan?id=44" TargetMode="External" /><Relationship Id="rId59" Type="http://schemas.openxmlformats.org/officeDocument/2006/relationships/hyperlink" Target="https://nifc.gov.vn/chi-tiet-mau-chuan-chat-chuan?id=128" TargetMode="External" /><Relationship Id="rId60" Type="http://schemas.openxmlformats.org/officeDocument/2006/relationships/hyperlink" Target="https://nifc.gov.vn/chi-tiet-mau-chuan-chat-chuan?id=128" TargetMode="External" /><Relationship Id="rId61" Type="http://schemas.openxmlformats.org/officeDocument/2006/relationships/hyperlink" Target="https://nifc.gov.vn/chi-tiet-mau-chuan-chat-chuan?id=37" TargetMode="External" /><Relationship Id="rId62" Type="http://schemas.openxmlformats.org/officeDocument/2006/relationships/hyperlink" Target="https://nifc.gov.vn/chi-tiet-mau-chuan-chat-chuan?id=37" TargetMode="External" /><Relationship Id="rId63" Type="http://schemas.openxmlformats.org/officeDocument/2006/relationships/hyperlink" Target="https://nifc.gov.vn/chi-tiet-mau-chuan-chat-chuan?id=129" TargetMode="External" /><Relationship Id="rId64" Type="http://schemas.openxmlformats.org/officeDocument/2006/relationships/hyperlink" Target="https://nifc.gov.vn/chi-tiet-mau-chuan-chat-chuan?id=129" TargetMode="External" /><Relationship Id="rId65" Type="http://schemas.openxmlformats.org/officeDocument/2006/relationships/hyperlink" Target="https://nifc.gov.vn/chi-tiet-mau-chuan-chat-chuan?id=38" TargetMode="External" /><Relationship Id="rId66" Type="http://schemas.openxmlformats.org/officeDocument/2006/relationships/hyperlink" Target="https://nifc.gov.vn/chi-tiet-mau-chuan-chat-chuan?id=38" TargetMode="External" /><Relationship Id="rId67" Type="http://schemas.openxmlformats.org/officeDocument/2006/relationships/hyperlink" Target="https://nifc.gov.vn/chi-tiet-mau-chuan-chat-chuan?id=130" TargetMode="External" /><Relationship Id="rId68" Type="http://schemas.openxmlformats.org/officeDocument/2006/relationships/hyperlink" Target="https://nifc.gov.vn/chi-tiet-mau-chuan-chat-chuan?id=130" TargetMode="External" /><Relationship Id="rId69" Type="http://schemas.openxmlformats.org/officeDocument/2006/relationships/hyperlink" Target="https://nifc.gov.vn/chi-tiet-mau-chuan-chat-chuan?id=39" TargetMode="External" /><Relationship Id="rId70" Type="http://schemas.openxmlformats.org/officeDocument/2006/relationships/hyperlink" Target="https://nifc.gov.vn/chi-tiet-mau-chuan-chat-chuan?id=39" TargetMode="External" /><Relationship Id="rId71" Type="http://schemas.openxmlformats.org/officeDocument/2006/relationships/hyperlink" Target="https://nifc.gov.vn/chi-tiet-mau-chuan-chat-chuan?id=131" TargetMode="External" /><Relationship Id="rId72" Type="http://schemas.openxmlformats.org/officeDocument/2006/relationships/hyperlink" Target="https://nifc.gov.vn/chi-tiet-mau-chuan-chat-chuan?id=131" TargetMode="External" /><Relationship Id="rId73" Type="http://schemas.openxmlformats.org/officeDocument/2006/relationships/hyperlink" Target="https://nifc.gov.vn/chi-tiet-mau-chuan-chat-chuan?id=40" TargetMode="External" /><Relationship Id="rId74" Type="http://schemas.openxmlformats.org/officeDocument/2006/relationships/hyperlink" Target="https://nifc.gov.vn/chi-tiet-mau-chuan-chat-chuan?id=40" TargetMode="External" /><Relationship Id="rId75" Type="http://schemas.openxmlformats.org/officeDocument/2006/relationships/hyperlink" Target="https://nifc.gov.vn/chi-tiet-mau-chuan-chat-chuan?id=132" TargetMode="External" /><Relationship Id="rId76" Type="http://schemas.openxmlformats.org/officeDocument/2006/relationships/hyperlink" Target="https://nifc.gov.vn/chi-tiet-mau-chuan-chat-chuan?id=132" TargetMode="External" /><Relationship Id="rId77" Type="http://schemas.openxmlformats.org/officeDocument/2006/relationships/hyperlink" Target="https://nifc.gov.vn/chi-tiet-mau-chuan-chat-chuan?id=41" TargetMode="External" /><Relationship Id="rId78" Type="http://schemas.openxmlformats.org/officeDocument/2006/relationships/hyperlink" Target="https://nifc.gov.vn/chi-tiet-mau-chuan-chat-chuan?id=41" TargetMode="External" /><Relationship Id="rId79" Type="http://schemas.openxmlformats.org/officeDocument/2006/relationships/hyperlink" Target="https://nifc.gov.vn/chi-tiet-mau-chuan-chat-chuan?id=133" TargetMode="External" /><Relationship Id="rId80" Type="http://schemas.openxmlformats.org/officeDocument/2006/relationships/hyperlink" Target="https://nifc.gov.vn/chi-tiet-mau-chuan-chat-chuan?id=133" TargetMode="External" /><Relationship Id="rId81" Type="http://schemas.openxmlformats.org/officeDocument/2006/relationships/hyperlink" Target="https://nifc.gov.vn/chi-tiet-mau-chuan-chat-chuan?id=36" TargetMode="External" /><Relationship Id="rId82" Type="http://schemas.openxmlformats.org/officeDocument/2006/relationships/hyperlink" Target="https://nifc.gov.vn/chi-tiet-mau-chuan-chat-chuan?id=36" TargetMode="External" /><Relationship Id="rId83" Type="http://schemas.openxmlformats.org/officeDocument/2006/relationships/hyperlink" Target="https://nifc.gov.vn/chi-tiet-mau-chuan-chat-chuan?id=134" TargetMode="External" /><Relationship Id="rId84" Type="http://schemas.openxmlformats.org/officeDocument/2006/relationships/hyperlink" Target="https://nifc.gov.vn/chi-tiet-mau-chuan-chat-chuan?id=134" TargetMode="External" /><Relationship Id="rId85" Type="http://schemas.openxmlformats.org/officeDocument/2006/relationships/hyperlink" Target="https://nifc.gov.vn/chi-tiet-mau-chuan-chat-chuan?id=117" TargetMode="External" /><Relationship Id="rId86" Type="http://schemas.openxmlformats.org/officeDocument/2006/relationships/hyperlink" Target="https://nifc.gov.vn/chi-tiet-mau-chuan-chat-chuan?id=117" TargetMode="External" /><Relationship Id="rId87" Type="http://schemas.openxmlformats.org/officeDocument/2006/relationships/hyperlink" Target="https://nifc.gov.vn/chi-tiet-mau-chuan-chat-chuan?id=135" TargetMode="External" /><Relationship Id="rId88" Type="http://schemas.openxmlformats.org/officeDocument/2006/relationships/hyperlink" Target="https://nifc.gov.vn/chi-tiet-mau-chuan-chat-chuan?id=135" TargetMode="External" /><Relationship Id="rId89" Type="http://schemas.openxmlformats.org/officeDocument/2006/relationships/hyperlink" Target="https://nifc.gov.vn/chi-tiet-mau-chuan-chat-chuan?id=119" TargetMode="External" /><Relationship Id="rId90" Type="http://schemas.openxmlformats.org/officeDocument/2006/relationships/hyperlink" Target="https://nifc.gov.vn/chi-tiet-mau-chuan-chat-chuan?id=136" TargetMode="External" /><Relationship Id="rId91" Type="http://schemas.openxmlformats.org/officeDocument/2006/relationships/hyperlink" Target="https://nifc.gov.vn/chi-tiet-mau-chuan-chat-chuan?id=136" TargetMode="External" /><Relationship Id="rId92" Type="http://schemas.openxmlformats.org/officeDocument/2006/relationships/hyperlink" Target="https://nifc.gov.vn/chi-tiet-mau-chuan-chat-chuan?id=120" TargetMode="External" /><Relationship Id="rId93" Type="http://schemas.openxmlformats.org/officeDocument/2006/relationships/hyperlink" Target="https://nifc.gov.vn/chi-tiet-mau-chuan-chat-chuan?id=137" TargetMode="External" /><Relationship Id="rId94" Type="http://schemas.openxmlformats.org/officeDocument/2006/relationships/hyperlink" Target="https://nifc.gov.vn/chi-tiet-mau-chuan-chat-chuan?id=137" TargetMode="External" /><Relationship Id="rId95" Type="http://schemas.openxmlformats.org/officeDocument/2006/relationships/hyperlink" Target="https://nifc.gov.vn/chi-tiet-mau-chuan-chat-chuan?id=121" TargetMode="External" /><Relationship Id="rId96" Type="http://schemas.openxmlformats.org/officeDocument/2006/relationships/hyperlink" Target="https://nifc.gov.vn/chi-tiet-mau-chuan-chat-chuan?id=121" TargetMode="External" /><Relationship Id="rId97" Type="http://schemas.openxmlformats.org/officeDocument/2006/relationships/hyperlink" Target="https://nifc.gov.vn/chi-tiet-mau-chuan-chat-chuan?id=138" TargetMode="External" /><Relationship Id="rId98" Type="http://schemas.openxmlformats.org/officeDocument/2006/relationships/hyperlink" Target="https://nifc.gov.vn/chi-tiet-mau-chuan-chat-chuan?id=138" TargetMode="External" /><Relationship Id="rId99" Type="http://schemas.openxmlformats.org/officeDocument/2006/relationships/hyperlink" Target="https://nifc.gov.vn/chi-tiet-mau-chuan-chat-chuan?id=123" TargetMode="External" /><Relationship Id="rId100" Type="http://schemas.openxmlformats.org/officeDocument/2006/relationships/hyperlink" Target="https://nifc.gov.vn/chi-tiet-mau-chuan-chat-chuan?id=123" TargetMode="External" /><Relationship Id="rId101" Type="http://schemas.openxmlformats.org/officeDocument/2006/relationships/hyperlink" Target="https://nifc.gov.vn/chi-tiet-mau-chuan-chat-chuan?id=139" TargetMode="External" /><Relationship Id="rId102" Type="http://schemas.openxmlformats.org/officeDocument/2006/relationships/hyperlink" Target="https://nifc.gov.vn/chi-tiet-mau-chuan-chat-chuan?id=139" TargetMode="External" /><Relationship Id="rId103" Type="http://schemas.openxmlformats.org/officeDocument/2006/relationships/hyperlink" Target="https://nifc.gov.vn/chi-tiet-mau-chuan-chat-chuan?id=124" TargetMode="External" /><Relationship Id="rId104" Type="http://schemas.openxmlformats.org/officeDocument/2006/relationships/hyperlink" Target="https://nifc.gov.vn/chi-tiet-mau-chuan-chat-chuan?id=124" TargetMode="External" /><Relationship Id="rId105" Type="http://schemas.openxmlformats.org/officeDocument/2006/relationships/hyperlink" Target="https://nifc.gov.vn/chi-tiet-mau-chuan-chat-chuan?id=140" TargetMode="External" /><Relationship Id="rId106" Type="http://schemas.openxmlformats.org/officeDocument/2006/relationships/hyperlink" Target="https://nifc.gov.vn/chi-tiet-mau-chuan-chat-chuan?id=140" TargetMode="External" /><Relationship Id="rId107" Type="http://schemas.openxmlformats.org/officeDocument/2006/relationships/hyperlink" Target="https://nifc.gov.vn/chi-tiet-mau-chuan-chat-chuan?id=125" TargetMode="External" /><Relationship Id="rId108" Type="http://schemas.openxmlformats.org/officeDocument/2006/relationships/hyperlink" Target="https://nifc.gov.vn/chi-tiet-mau-chuan-chat-chuan?id=125" TargetMode="External" /><Relationship Id="rId109" Type="http://schemas.openxmlformats.org/officeDocument/2006/relationships/hyperlink" Target="https://nifc.gov.vn/chi-tiet-mau-chuan-chat-chuan?id=149" TargetMode="External" /><Relationship Id="rId110" Type="http://schemas.openxmlformats.org/officeDocument/2006/relationships/hyperlink" Target="https://nifc.gov.vn/chi-tiet-mau-chuan-chat-chuan?id=149" TargetMode="External" /><Relationship Id="rId111" Type="http://schemas.openxmlformats.org/officeDocument/2006/relationships/hyperlink" Target="https://nifc.gov.vn/chi-tiet-mau-chuan-chat-chuan?id=152" TargetMode="External" /><Relationship Id="rId112" Type="http://schemas.openxmlformats.org/officeDocument/2006/relationships/hyperlink" Target="https://nifc.gov.vn/chi-tiet-mau-chuan-chat-chuan?id=152" TargetMode="External" /><Relationship Id="rId113" Type="http://schemas.openxmlformats.org/officeDocument/2006/relationships/hyperlink" Target="https://nifc.gov.vn/chi-tiet-mau-chuan-chat-chuan?id=151" TargetMode="External" /><Relationship Id="rId114" Type="http://schemas.openxmlformats.org/officeDocument/2006/relationships/hyperlink" Target="https://nifc.gov.vn/chi-tiet-mau-chuan-chat-chuan?id=151" TargetMode="External" /><Relationship Id="rId115" Type="http://schemas.openxmlformats.org/officeDocument/2006/relationships/hyperlink" Target="https://nifc.gov.vn/chi-tiet-mau-chuan-chat-chuan?id=156" TargetMode="External" /><Relationship Id="rId116" Type="http://schemas.openxmlformats.org/officeDocument/2006/relationships/hyperlink" Target="https://nifc.gov.vn/chi-tiet-mau-chuan-chat-chuan?id=156" TargetMode="External" /><Relationship Id="rId117" Type="http://schemas.openxmlformats.org/officeDocument/2006/relationships/hyperlink" Target="https://nifc.gov.vn/chi-tiet-mau-chuan-chat-chuan?id=103" TargetMode="External" /><Relationship Id="rId118" Type="http://schemas.openxmlformats.org/officeDocument/2006/relationships/hyperlink" Target="https://nifc.gov.vn/chi-tiet-mau-chuan-chat-chuan?id=103" TargetMode="External" /><Relationship Id="rId119" Type="http://schemas.openxmlformats.org/officeDocument/2006/relationships/hyperlink" Target="https://nifc.gov.vn/chi-tiet-mau-chuan-chat-chuan?id=112" TargetMode="External" /><Relationship Id="rId120" Type="http://schemas.openxmlformats.org/officeDocument/2006/relationships/hyperlink" Target="https://nifc.gov.vn/chi-tiet-mau-chuan-chat-chuan?id=112" TargetMode="External" /><Relationship Id="rId121" Type="http://schemas.openxmlformats.org/officeDocument/2006/relationships/hyperlink" Target="https://nifc.gov.vn/chi-tiet-mau-chuan-chat-chuan?id=106" TargetMode="External" /><Relationship Id="rId122" Type="http://schemas.openxmlformats.org/officeDocument/2006/relationships/hyperlink" Target="https://nifc.gov.vn/chi-tiet-mau-chuan-chat-chuan?id=106" TargetMode="External" /><Relationship Id="rId123" Type="http://schemas.openxmlformats.org/officeDocument/2006/relationships/hyperlink" Target="https://nifc.gov.vn/chi-tiet-mau-chuan-chat-chuan?id=113" TargetMode="External" /><Relationship Id="rId124" Type="http://schemas.openxmlformats.org/officeDocument/2006/relationships/hyperlink" Target="https://nifc.gov.vn/chi-tiet-mau-chuan-chat-chuan?id=113" TargetMode="External" /><Relationship Id="rId125" Type="http://schemas.openxmlformats.org/officeDocument/2006/relationships/hyperlink" Target="https://nifc.gov.vn/chi-tiet-mau-chuan-chat-chuan?id=107" TargetMode="External" /><Relationship Id="rId126" Type="http://schemas.openxmlformats.org/officeDocument/2006/relationships/hyperlink" Target="https://nifc.gov.vn/chi-tiet-mau-chuan-chat-chuan?id=107" TargetMode="External" /><Relationship Id="rId127" Type="http://schemas.openxmlformats.org/officeDocument/2006/relationships/hyperlink" Target="https://nifc.gov.vn/chi-tiet-mau-chuan-chat-chuan?id=114" TargetMode="External" /><Relationship Id="rId128" Type="http://schemas.openxmlformats.org/officeDocument/2006/relationships/hyperlink" Target="https://nifc.gov.vn/chi-tiet-mau-chuan-chat-chuan?id=114" TargetMode="External" /><Relationship Id="rId129" Type="http://schemas.openxmlformats.org/officeDocument/2006/relationships/hyperlink" Target="https://nifc.gov.vn/chi-tiet-mau-chuan-chat-chuan?id=109" TargetMode="External" /><Relationship Id="rId130" Type="http://schemas.openxmlformats.org/officeDocument/2006/relationships/hyperlink" Target="https://nifc.gov.vn/chi-tiet-mau-chuan-chat-chuan?id=109" TargetMode="External" /><Relationship Id="rId131" Type="http://schemas.openxmlformats.org/officeDocument/2006/relationships/hyperlink" Target="https://nifc.gov.vn/chi-tiet-mau-chuan-chat-chuan?id=115" TargetMode="External" /><Relationship Id="rId132" Type="http://schemas.openxmlformats.org/officeDocument/2006/relationships/hyperlink" Target="https://nifc.gov.vn/chi-tiet-mau-chuan-chat-chuan?id=115" TargetMode="External" /><Relationship Id="rId133" Type="http://schemas.openxmlformats.org/officeDocument/2006/relationships/hyperlink" Target="https://nifc.gov.vn/chi-tiet-mau-chuan-chat-chuan?id=111" TargetMode="External" /><Relationship Id="rId134" Type="http://schemas.openxmlformats.org/officeDocument/2006/relationships/hyperlink" Target="https://nifc.gov.vn/chi-tiet-mau-chuan-chat-chuan?id=111" TargetMode="External" /><Relationship Id="rId135" Type="http://schemas.openxmlformats.org/officeDocument/2006/relationships/hyperlink" Target="https://nifc.gov.vn/chi-tiet-mau-chuan-chat-chuan?id=116" TargetMode="External" /><Relationship Id="rId136" Type="http://schemas.openxmlformats.org/officeDocument/2006/relationships/hyperlink" Target="https://nifc.gov.vn/chi-tiet-mau-chuan-chat-chuan?id=116" TargetMode="External" /><Relationship Id="rId137" Type="http://schemas.openxmlformats.org/officeDocument/2006/relationships/hyperlink" Target="https://nifc.gov.vn/chi-tiet-mau-chuan-chat-chuan?id=84" TargetMode="External" /><Relationship Id="rId138" Type="http://schemas.openxmlformats.org/officeDocument/2006/relationships/hyperlink" Target="https://nifc.gov.vn/chi-tiet-mau-chuan-chat-chuan?id=84" TargetMode="External" /><Relationship Id="rId139" Type="http://schemas.openxmlformats.org/officeDocument/2006/relationships/hyperlink" Target="https://nifc.gov.vn/chi-tiet-mau-chuan-chat-chuan?id=81" TargetMode="External" /><Relationship Id="rId140" Type="http://schemas.openxmlformats.org/officeDocument/2006/relationships/hyperlink" Target="https://nifc.gov.vn/chi-tiet-mau-chuan-chat-chuan?id=81" TargetMode="External" /><Relationship Id="rId141" Type="http://schemas.openxmlformats.org/officeDocument/2006/relationships/hyperlink" Target="https://nifc.gov.vn/chi-tiet-mau-chuan-chat-chuan?id=85" TargetMode="External" /><Relationship Id="rId142" Type="http://schemas.openxmlformats.org/officeDocument/2006/relationships/hyperlink" Target="https://nifc.gov.vn/chi-tiet-mau-chuan-chat-chuan?id=85" TargetMode="External" /><Relationship Id="rId143" Type="http://schemas.openxmlformats.org/officeDocument/2006/relationships/hyperlink" Target="https://nifc.gov.vn/chi-tiet-mau-chuan-chat-chuan?id=82" TargetMode="External" /><Relationship Id="rId144" Type="http://schemas.openxmlformats.org/officeDocument/2006/relationships/hyperlink" Target="https://nifc.gov.vn/chi-tiet-mau-chuan-chat-chuan?id=82" TargetMode="External" /><Relationship Id="rId145" Type="http://schemas.openxmlformats.org/officeDocument/2006/relationships/hyperlink" Target="https://nifc.gov.vn/chi-tiet-mau-chuan-chat-chuan?id=80" TargetMode="External" /><Relationship Id="rId146" Type="http://schemas.openxmlformats.org/officeDocument/2006/relationships/hyperlink" Target="https://nifc.gov.vn/chi-tiet-mau-chuan-chat-chuan?id=80" TargetMode="External" /><Relationship Id="rId147" Type="http://schemas.openxmlformats.org/officeDocument/2006/relationships/hyperlink" Target="https://nifc.gov.vn/chi-tiet-mau-chuan-chat-chuan?id=83" TargetMode="External" /><Relationship Id="rId148" Type="http://schemas.openxmlformats.org/officeDocument/2006/relationships/hyperlink" Target="https://nifc.gov.vn/chi-tiet-mau-chuan-chat-chuan?id=83" TargetMode="External" /><Relationship Id="rId149" Type="http://schemas.openxmlformats.org/officeDocument/2006/relationships/hyperlink" Target="https://nifc.gov.vn/chi-tiet-mau-chuan-chat-chuan?id=160" TargetMode="External" /><Relationship Id="rId150" Type="http://schemas.openxmlformats.org/officeDocument/2006/relationships/hyperlink" Target="https://nifc.gov.vn/chi-tiet-mau-chuan-chat-chuan?id=160" TargetMode="External" /><Relationship Id="rId151" Type="http://schemas.openxmlformats.org/officeDocument/2006/relationships/hyperlink" Target="https://nifc.gov.vn/chi-tiet-mau-chuan-chat-chuan?id=81" TargetMode="External" /><Relationship Id="rId152" Type="http://schemas.openxmlformats.org/officeDocument/2006/relationships/hyperlink" Target="https://nifc.gov.vn/chi-tiet-mau-chuan-chat-chuan?id=81" TargetMode="External" /><Relationship Id="rId153" Type="http://schemas.openxmlformats.org/officeDocument/2006/relationships/hyperlink" Target="https://nifc.gov.vn/chi-tiet-mau-chuan-chat-chuan?id=162" TargetMode="External" /><Relationship Id="rId154" Type="http://schemas.openxmlformats.org/officeDocument/2006/relationships/hyperlink" Target="https://nifc.gov.vn/chi-tiet-mau-chuan-chat-chuan?id=162" TargetMode="External" /><Relationship Id="rId155" Type="http://schemas.openxmlformats.org/officeDocument/2006/relationships/hyperlink" Target="https://nifc.gov.vn/chi-tiet-mau-chuan-chat-chuan?id=82" TargetMode="External" /><Relationship Id="rId156" Type="http://schemas.openxmlformats.org/officeDocument/2006/relationships/hyperlink" Target="https://nifc.gov.vn/chi-tiet-mau-chuan-chat-chuan?id=82" TargetMode="External" /><Relationship Id="rId157" Type="http://schemas.openxmlformats.org/officeDocument/2006/relationships/hyperlink" Target="https://nifc.gov.vn/chi-tiet-mau-chuan-chat-chuan?id=164" TargetMode="External" /><Relationship Id="rId158" Type="http://schemas.openxmlformats.org/officeDocument/2006/relationships/hyperlink" Target="https://nifc.gov.vn/chi-tiet-mau-chuan-chat-chuan?id=164" TargetMode="External" /><Relationship Id="rId159" Type="http://schemas.openxmlformats.org/officeDocument/2006/relationships/hyperlink" Target="https://nifc.gov.vn/chi-tiet-mau-chuan-chat-chuan?id=83" TargetMode="External" /><Relationship Id="rId160" Type="http://schemas.openxmlformats.org/officeDocument/2006/relationships/hyperlink" Target="https://nifc.gov.vn/chi-tiet-mau-chuan-chat-chuan?id=83" TargetMode="External" /><Relationship Id="rId161" Type="http://schemas.openxmlformats.org/officeDocument/2006/relationships/hyperlink" Target="https://nifc.gov.vn/chi-tiet-mau-chuan-chat-chuan?id=80" TargetMode="External" /><Relationship Id="rId162" Type="http://schemas.openxmlformats.org/officeDocument/2006/relationships/hyperlink" Target="https://nifc.gov.vn/chi-tiet-mau-chuan-chat-chuan?id=80" TargetMode="External" /><Relationship Id="rId163" Type="http://schemas.openxmlformats.org/officeDocument/2006/relationships/hyperlink" Target="https://nifc.gov.vn/chi-tiet-mau-chuan-chat-chuan?id=85" TargetMode="External" /><Relationship Id="rId164" Type="http://schemas.openxmlformats.org/officeDocument/2006/relationships/hyperlink" Target="https://nifc.gov.vn/chi-tiet-mau-chuan-chat-chuan?id=85" TargetMode="External" /><Relationship Id="rId165" Type="http://schemas.openxmlformats.org/officeDocument/2006/relationships/hyperlink" Target="https://nifc.gov.vn/chi-tiet-mau-chuan-chat-chuan?id=180" TargetMode="External" /><Relationship Id="rId166" Type="http://schemas.openxmlformats.org/officeDocument/2006/relationships/hyperlink" Target="https://nifc.gov.vn/chi-tiet-mau-chuan-chat-chuan?id=180" TargetMode="External" /><Relationship Id="rId167" Type="http://schemas.openxmlformats.org/officeDocument/2006/relationships/hyperlink" Target="https://nifc.gov.vn/chi-tiet-mau-chuan-chat-chuan?id=190" TargetMode="External" /><Relationship Id="rId168" Type="http://schemas.openxmlformats.org/officeDocument/2006/relationships/hyperlink" Target="https://nifc.gov.vn/chi-tiet-mau-chuan-chat-chuan?id=190" TargetMode="External" /><Relationship Id="rId169" Type="http://schemas.openxmlformats.org/officeDocument/2006/relationships/hyperlink" Target="https://nifc.gov.vn/chi-tiet-mau-chuan-chat-chuan?id=191" TargetMode="External" /><Relationship Id="rId170" Type="http://schemas.openxmlformats.org/officeDocument/2006/relationships/hyperlink" Target="https://nifc.gov.vn/chi-tiet-mau-chuan-chat-chuan?id=191" TargetMode="External" /><Relationship Id="rId171" Type="http://schemas.openxmlformats.org/officeDocument/2006/relationships/hyperlink" Target="https://nifc.gov.vn/chi-tiet-mau-chuan-chat-chuan?id=173" TargetMode="External" /><Relationship Id="rId172" Type="http://schemas.openxmlformats.org/officeDocument/2006/relationships/hyperlink" Target="https://nifc.gov.vn/chi-tiet-mau-chuan-chat-chuan?id=173" TargetMode="External" /><Relationship Id="rId173" Type="http://schemas.openxmlformats.org/officeDocument/2006/relationships/hyperlink" Target="https://nifc.gov.vn/chi-tiet-mau-chuan-chat-chuan?id=192" TargetMode="External" /><Relationship Id="rId174" Type="http://schemas.openxmlformats.org/officeDocument/2006/relationships/hyperlink" Target="https://nifc.gov.vn/chi-tiet-mau-chuan-chat-chuan?id=192" TargetMode="External" /><Relationship Id="rId175" Type="http://schemas.openxmlformats.org/officeDocument/2006/relationships/hyperlink" Target="https://nifc.gov.vn/chi-tiet-mau-chuan-chat-chuan?id=194" TargetMode="External" /><Relationship Id="rId176" Type="http://schemas.openxmlformats.org/officeDocument/2006/relationships/hyperlink" Target="https://nifc.gov.vn/chi-tiet-mau-chuan-chat-chuan?id=194" TargetMode="External" /><Relationship Id="rId177" Type="http://schemas.openxmlformats.org/officeDocument/2006/relationships/hyperlink" Target="https://nifc.gov.vn/chi-tiet-mau-chuan-chat-chuan?id=173" TargetMode="External" /><Relationship Id="rId178" Type="http://schemas.openxmlformats.org/officeDocument/2006/relationships/hyperlink" Target="https://nifc.gov.vn/chi-tiet-mau-chuan-chat-chuan?id=173" TargetMode="External" /><Relationship Id="rId179" Type="http://schemas.openxmlformats.org/officeDocument/2006/relationships/hyperlink" Target="https://nifc.gov.vn/chi-tiet-mau-chuan-chat-chuan?id=195" TargetMode="External" /><Relationship Id="rId180" Type="http://schemas.openxmlformats.org/officeDocument/2006/relationships/hyperlink" Target="https://nifc.gov.vn/chi-tiet-mau-chuan-chat-chuan?id=195" TargetMode="External" /><Relationship Id="rId181" Type="http://schemas.openxmlformats.org/officeDocument/2006/relationships/hyperlink" Target="https://nifc.gov.vn/chi-tiet-mau-chuan-chat-chuan?id=189" TargetMode="External" /><Relationship Id="rId182" Type="http://schemas.openxmlformats.org/officeDocument/2006/relationships/hyperlink" Target="https://nifc.gov.vn/chi-tiet-mau-chuan-chat-chuan?id=189" TargetMode="External" /><Relationship Id="rId183" Type="http://schemas.openxmlformats.org/officeDocument/2006/relationships/hyperlink" Target="https://nifc.gov.vn/chi-tiet-mau-chuan-chat-chuan?id=196" TargetMode="External" /><Relationship Id="rId184" Type="http://schemas.openxmlformats.org/officeDocument/2006/relationships/hyperlink" Target="https://nifc.gov.vn/chi-tiet-mau-chuan-chat-chuan?id=196" TargetMode="External" /><Relationship Id="rId185" Type="http://schemas.openxmlformats.org/officeDocument/2006/relationships/hyperlink" Target="https://nifc.gov.vn/chi-tiet-mau-chuan-chat-chuan?id=188" TargetMode="External" /><Relationship Id="rId186" Type="http://schemas.openxmlformats.org/officeDocument/2006/relationships/hyperlink" Target="https://nifc.gov.vn/chi-tiet-mau-chuan-chat-chuan?id=188" TargetMode="External" /><Relationship Id="rId187" Type="http://schemas.openxmlformats.org/officeDocument/2006/relationships/hyperlink" Target="https://nifc.gov.vn/chi-tiet-mau-chuan-chat-chuan?id=181" TargetMode="External" /><Relationship Id="rId188" Type="http://schemas.openxmlformats.org/officeDocument/2006/relationships/hyperlink" Target="https://nifc.gov.vn/chi-tiet-mau-chuan-chat-chuan?id=181" TargetMode="External" /><Relationship Id="rId189" Type="http://schemas.openxmlformats.org/officeDocument/2006/relationships/hyperlink" Target="https://nifc.gov.vn/chi-tiet-mau-chuan-chat-chuan?id=186" TargetMode="External" /><Relationship Id="rId190" Type="http://schemas.openxmlformats.org/officeDocument/2006/relationships/hyperlink" Target="https://nifc.gov.vn/chi-tiet-mau-chuan-chat-chuan?id=186" TargetMode="External" /><Relationship Id="rId191" Type="http://schemas.openxmlformats.org/officeDocument/2006/relationships/hyperlink" Target="https://nifc.gov.vn/chi-tiet-mau-chuan-chat-chuan?id=182" TargetMode="External" /><Relationship Id="rId192" Type="http://schemas.openxmlformats.org/officeDocument/2006/relationships/hyperlink" Target="https://nifc.gov.vn/chi-tiet-mau-chuan-chat-chuan?id=183" TargetMode="External" /><Relationship Id="rId193" Type="http://schemas.openxmlformats.org/officeDocument/2006/relationships/hyperlink" Target="https://nifc.gov.vn/chi-tiet-mau-chuan-chat-chuan?id=183" TargetMode="External" /><Relationship Id="rId194" Type="http://schemas.openxmlformats.org/officeDocument/2006/relationships/hyperlink" Target="https://nifc.gov.vn/chi-tiet-mau-chuan-chat-chuan?id=177" TargetMode="External" /><Relationship Id="rId195" Type="http://schemas.openxmlformats.org/officeDocument/2006/relationships/hyperlink" Target="https://nifc.gov.vn/chi-tiet-mau-chuan-chat-chuan?id=177" TargetMode="External" /><Relationship Id="rId196" Type="http://schemas.openxmlformats.org/officeDocument/2006/relationships/hyperlink" Target="https://nifc.gov.vn/chi-tiet-mau-chuan-chat-chuan?id=185" TargetMode="External" /><Relationship Id="rId197" Type="http://schemas.openxmlformats.org/officeDocument/2006/relationships/hyperlink" Target="https://nifc.gov.vn/chi-tiet-mau-chuan-chat-chuan?id=185" TargetMode="External" /><Relationship Id="rId198" Type="http://schemas.openxmlformats.org/officeDocument/2006/relationships/hyperlink" Target="https://nifc.gov.vn/chi-tiet-mau-chuan-chat-chuan?id=179" TargetMode="External" /><Relationship Id="rId199" Type="http://schemas.openxmlformats.org/officeDocument/2006/relationships/hyperlink" Target="https://nifc.gov.vn/chi-tiet-mau-chuan-chat-chuan?id=179" TargetMode="External" /><Relationship Id="rId200" Type="http://schemas.openxmlformats.org/officeDocument/2006/relationships/hyperlink" Target="https://nifc.gov.vn/chi-tiet-mau-chuan-chat-chuan?id=186" TargetMode="External" /><Relationship Id="rId201" Type="http://schemas.openxmlformats.org/officeDocument/2006/relationships/hyperlink" Target="https://nifc.gov.vn/chi-tiet-mau-chuan-chat-chuan?id=186" TargetMode="External" /></Relationships>
</file>

<file path=xl/worksheets/sheet1.xml><?xml version="1.0" encoding="utf-8"?>
<worksheet xmlns="http://schemas.openxmlformats.org/spreadsheetml/2006/main" xmlns:r="http://schemas.openxmlformats.org/officeDocument/2006/relationships">
  <dimension ref="A1:M246"/>
  <sheetViews>
    <sheetView tabSelected="1" view="pageLayout" zoomScale="95" zoomScalePageLayoutView="95" workbookViewId="0" topLeftCell="A169">
      <selection activeCell="H173" sqref="H173"/>
    </sheetView>
  </sheetViews>
  <sheetFormatPr defaultColWidth="8.8515625" defaultRowHeight="15"/>
  <cols>
    <col min="1" max="1" width="4.7109375" style="2" customWidth="1"/>
    <col min="2" max="2" width="8.8515625" style="2" customWidth="1"/>
    <col min="3" max="3" width="5.57421875" style="2" customWidth="1"/>
    <col min="4" max="4" width="4.57421875" style="2" customWidth="1"/>
    <col min="5" max="5" width="5.8515625" style="2" customWidth="1"/>
    <col min="6" max="6" width="17.421875" style="2" customWidth="1"/>
    <col min="7" max="8" width="4.140625" style="2" customWidth="1"/>
    <col min="9" max="9" width="11.140625" style="2" customWidth="1"/>
    <col min="10" max="12" width="4.8515625" style="2" customWidth="1"/>
    <col min="13" max="13" width="11.00390625" style="2" customWidth="1"/>
    <col min="14" max="16384" width="8.8515625" style="2" customWidth="1"/>
  </cols>
  <sheetData>
    <row r="1" spans="1:13" ht="31.5" customHeight="1">
      <c r="A1" s="158" t="str">
        <f>"CHƯƠNG TRÌNH THỬ NGHIỆM THÀNH THẠO NĂM QUÝ 2 NĂM 2023"</f>
        <v>CHƯƠNG TRÌNH THỬ NGHIỆM THÀNH THẠO NĂM QUÝ 2 NĂM 2023</v>
      </c>
      <c r="B1" s="158"/>
      <c r="C1" s="158"/>
      <c r="D1" s="158"/>
      <c r="E1" s="158"/>
      <c r="F1" s="158"/>
      <c r="G1" s="158"/>
      <c r="H1" s="158"/>
      <c r="I1" s="158"/>
      <c r="J1" s="158"/>
      <c r="K1" s="158"/>
      <c r="L1" s="158"/>
      <c r="M1" s="158"/>
    </row>
    <row r="2" spans="1:13" ht="24.75" customHeight="1">
      <c r="A2" s="160" t="s">
        <v>205</v>
      </c>
      <c r="B2" s="160"/>
      <c r="C2" s="160"/>
      <c r="D2" s="160"/>
      <c r="E2" s="160"/>
      <c r="F2" s="160"/>
      <c r="G2" s="160"/>
      <c r="H2" s="160"/>
      <c r="I2" s="160"/>
      <c r="J2" s="160"/>
      <c r="K2" s="160"/>
      <c r="L2" s="160"/>
      <c r="M2" s="160"/>
    </row>
    <row r="3" spans="1:13" ht="24.75" customHeight="1">
      <c r="A3" s="3" t="s">
        <v>0</v>
      </c>
      <c r="B3" s="159" t="s">
        <v>1</v>
      </c>
      <c r="C3" s="159"/>
      <c r="D3" s="159"/>
      <c r="E3" s="159"/>
      <c r="F3" s="159"/>
      <c r="G3" s="159"/>
      <c r="H3" s="159"/>
      <c r="I3" s="159"/>
      <c r="J3" s="159"/>
      <c r="K3" s="159"/>
      <c r="L3" s="159"/>
      <c r="M3" s="159"/>
    </row>
    <row r="4" spans="1:13" ht="51" customHeight="1">
      <c r="A4" s="4">
        <v>1</v>
      </c>
      <c r="B4" s="73" t="s">
        <v>17</v>
      </c>
      <c r="C4" s="73"/>
      <c r="D4" s="70" t="s">
        <v>198</v>
      </c>
      <c r="E4" s="70"/>
      <c r="F4" s="70"/>
      <c r="G4" s="70"/>
      <c r="H4" s="70"/>
      <c r="I4" s="70"/>
      <c r="J4" s="70"/>
      <c r="K4" s="70"/>
      <c r="L4" s="70"/>
      <c r="M4" s="70"/>
    </row>
    <row r="5" spans="1:13" ht="50.25" customHeight="1">
      <c r="A5" s="4">
        <v>2</v>
      </c>
      <c r="B5" s="73" t="s">
        <v>18</v>
      </c>
      <c r="C5" s="73"/>
      <c r="D5" s="70">
        <f>IF(COUNTIF(D4,"Nhập"&amp;"*")=0,"Nhập tên PTN (Nếu có)","")</f>
      </c>
      <c r="E5" s="70"/>
      <c r="F5" s="70"/>
      <c r="G5" s="70"/>
      <c r="H5" s="70"/>
      <c r="I5" s="70"/>
      <c r="J5" s="70"/>
      <c r="K5" s="70"/>
      <c r="L5" s="70"/>
      <c r="M5" s="70"/>
    </row>
    <row r="6" spans="1:13" ht="54" customHeight="1" thickBot="1">
      <c r="A6" s="4">
        <v>3</v>
      </c>
      <c r="B6" s="73" t="s">
        <v>19</v>
      </c>
      <c r="C6" s="73"/>
      <c r="D6" s="70">
        <f>IF(COUNTIF(D4,"Nhập"&amp;"*")=0,"Nhập địa chỉ liên lạc của đơn vị","")</f>
      </c>
      <c r="E6" s="70"/>
      <c r="F6" s="70"/>
      <c r="G6" s="70"/>
      <c r="H6" s="70"/>
      <c r="I6" s="70"/>
      <c r="J6" s="70"/>
      <c r="K6" s="70"/>
      <c r="L6" s="70"/>
      <c r="M6" s="70"/>
    </row>
    <row r="7" spans="1:13" ht="27.75" customHeight="1">
      <c r="A7" s="4">
        <v>4</v>
      </c>
      <c r="B7" s="73" t="s">
        <v>20</v>
      </c>
      <c r="C7" s="73"/>
      <c r="D7" s="166"/>
      <c r="E7" s="166"/>
      <c r="F7" s="166"/>
      <c r="G7" s="166"/>
      <c r="H7" s="2">
        <v>5</v>
      </c>
      <c r="I7" s="4" t="s">
        <v>23</v>
      </c>
      <c r="J7" s="161" t="s">
        <v>199</v>
      </c>
      <c r="K7" s="161"/>
      <c r="L7" s="161"/>
      <c r="M7" s="161"/>
    </row>
    <row r="8" spans="1:13" ht="21" customHeight="1">
      <c r="A8" s="4">
        <v>6</v>
      </c>
      <c r="B8" s="73" t="s">
        <v>21</v>
      </c>
      <c r="C8" s="73"/>
      <c r="D8" s="73"/>
      <c r="E8" s="73"/>
      <c r="F8" s="73"/>
      <c r="G8" s="73"/>
      <c r="H8" s="73"/>
      <c r="I8" s="73"/>
      <c r="J8" s="73"/>
      <c r="K8" s="73"/>
      <c r="L8" s="73"/>
      <c r="M8" s="73"/>
    </row>
    <row r="9" spans="1:13" ht="27.75" customHeight="1">
      <c r="A9" s="4">
        <v>6.1</v>
      </c>
      <c r="B9" s="71" t="s">
        <v>185</v>
      </c>
      <c r="C9" s="71"/>
      <c r="D9" s="72">
        <f>IF(COUNTIF(D4,"Nhập"&amp;"*")&lt;&gt;0,"","Nhập tên người liên hệ")</f>
      </c>
      <c r="E9" s="72"/>
      <c r="F9" s="72"/>
      <c r="G9" s="72"/>
      <c r="H9" s="72"/>
      <c r="I9" s="4" t="s">
        <v>24</v>
      </c>
      <c r="J9" s="72">
        <f>IF(D9="","","Nhập chức vụ")</f>
      </c>
      <c r="K9" s="72"/>
      <c r="L9" s="72"/>
      <c r="M9" s="72"/>
    </row>
    <row r="10" spans="1:13" ht="21" customHeight="1">
      <c r="A10" s="4"/>
      <c r="B10" s="5" t="s">
        <v>22</v>
      </c>
      <c r="C10" s="162">
        <f>IF(D9="","","Nhập địa chỉ email")</f>
      </c>
      <c r="D10" s="163"/>
      <c r="E10" s="163"/>
      <c r="F10" s="163"/>
      <c r="G10" s="163"/>
      <c r="H10" s="163"/>
      <c r="I10" s="4" t="s">
        <v>186</v>
      </c>
      <c r="J10" s="164" t="s">
        <v>200</v>
      </c>
      <c r="K10" s="164"/>
      <c r="L10" s="164"/>
      <c r="M10" s="164"/>
    </row>
    <row r="11" spans="1:13" ht="27.75" customHeight="1">
      <c r="A11" s="4">
        <v>6.2</v>
      </c>
      <c r="B11" s="71" t="s">
        <v>196</v>
      </c>
      <c r="C11" s="71"/>
      <c r="D11" s="72">
        <f>IF(D9="","","Nhập tên người liên hệ 2 (nếu có)")</f>
      </c>
      <c r="E11" s="72"/>
      <c r="F11" s="72"/>
      <c r="G11" s="72"/>
      <c r="H11" s="72"/>
      <c r="I11" s="4" t="s">
        <v>24</v>
      </c>
      <c r="J11" s="72">
        <f>IF(COUNTIF(D11,"Nhập"&amp;"*")=0,"","Nhập chức vụ")</f>
      </c>
      <c r="K11" s="72"/>
      <c r="L11" s="72"/>
      <c r="M11" s="72"/>
    </row>
    <row r="12" spans="1:13" ht="21" customHeight="1" thickBot="1">
      <c r="A12" s="4"/>
      <c r="B12" s="5" t="s">
        <v>22</v>
      </c>
      <c r="C12" s="162">
        <f>IF(D11="","","Nhập địa chỉ email")</f>
      </c>
      <c r="D12" s="163"/>
      <c r="E12" s="163"/>
      <c r="F12" s="163"/>
      <c r="G12" s="163"/>
      <c r="H12" s="163"/>
      <c r="I12" s="4" t="s">
        <v>186</v>
      </c>
      <c r="J12" s="168" t="s">
        <v>200</v>
      </c>
      <c r="K12" s="168"/>
      <c r="L12" s="168"/>
      <c r="M12" s="168"/>
    </row>
    <row r="13" spans="1:13" ht="64.5" customHeight="1">
      <c r="A13" s="4">
        <v>7</v>
      </c>
      <c r="B13" s="152" t="s">
        <v>25</v>
      </c>
      <c r="C13" s="152"/>
      <c r="D13" s="152"/>
      <c r="E13" s="166">
        <f>IF(D6="","","Nhập địa chỉ nhận mẫu")</f>
      </c>
      <c r="F13" s="166"/>
      <c r="G13" s="166"/>
      <c r="H13" s="166"/>
      <c r="I13" s="166"/>
      <c r="J13" s="166"/>
      <c r="K13" s="166"/>
      <c r="L13" s="166"/>
      <c r="M13" s="166"/>
    </row>
    <row r="14" spans="1:13" ht="21" customHeight="1">
      <c r="A14" s="3" t="s">
        <v>2</v>
      </c>
      <c r="B14" s="159" t="s">
        <v>26</v>
      </c>
      <c r="C14" s="159"/>
      <c r="D14" s="159"/>
      <c r="E14" s="159"/>
      <c r="F14" s="159"/>
      <c r="G14" s="159"/>
      <c r="H14" s="159"/>
      <c r="I14" s="159"/>
      <c r="J14" s="159"/>
      <c r="K14" s="159"/>
      <c r="L14" s="159"/>
      <c r="M14" s="159"/>
    </row>
    <row r="15" spans="1:13" ht="21" customHeight="1">
      <c r="A15" s="4">
        <v>8</v>
      </c>
      <c r="B15" s="73" t="s">
        <v>27</v>
      </c>
      <c r="C15" s="73"/>
      <c r="D15" s="73"/>
      <c r="E15" s="73"/>
      <c r="F15" s="73"/>
      <c r="G15" s="73"/>
      <c r="H15" s="73"/>
      <c r="I15" s="73"/>
      <c r="J15" s="73"/>
      <c r="K15" s="73"/>
      <c r="L15" s="73"/>
      <c r="M15" s="73"/>
    </row>
    <row r="16" spans="1:13" ht="21" customHeight="1">
      <c r="A16" s="152" t="s">
        <v>33</v>
      </c>
      <c r="B16" s="152"/>
      <c r="C16" s="152"/>
      <c r="D16" s="152"/>
      <c r="E16" s="20"/>
      <c r="F16" s="4" t="s">
        <v>3</v>
      </c>
      <c r="G16" s="21"/>
      <c r="I16" s="152" t="s">
        <v>47</v>
      </c>
      <c r="J16" s="152"/>
      <c r="K16" s="152"/>
      <c r="L16" s="152"/>
      <c r="M16" s="22"/>
    </row>
    <row r="17" spans="1:13" ht="34.5" customHeight="1">
      <c r="A17" s="152" t="s">
        <v>28</v>
      </c>
      <c r="B17" s="152"/>
      <c r="C17" s="152"/>
      <c r="D17" s="4" t="s">
        <v>34</v>
      </c>
      <c r="E17" s="20"/>
      <c r="F17" s="4" t="s">
        <v>4</v>
      </c>
      <c r="G17" s="21"/>
      <c r="I17" s="152" t="s">
        <v>48</v>
      </c>
      <c r="J17" s="152"/>
      <c r="K17" s="152"/>
      <c r="L17" s="152"/>
      <c r="M17" s="23"/>
    </row>
    <row r="18" spans="1:13" ht="30.75" customHeight="1">
      <c r="A18" s="73" t="s">
        <v>35</v>
      </c>
      <c r="B18" s="73"/>
      <c r="C18" s="73"/>
      <c r="D18" s="73"/>
      <c r="E18" s="167"/>
      <c r="F18" s="167"/>
      <c r="G18" s="167"/>
      <c r="H18" s="167"/>
      <c r="I18" s="167"/>
      <c r="J18" s="167"/>
      <c r="K18" s="167"/>
      <c r="L18" s="167"/>
      <c r="M18" s="167"/>
    </row>
    <row r="19" spans="1:13" ht="21" customHeight="1">
      <c r="A19" s="4">
        <v>9</v>
      </c>
      <c r="B19" s="73" t="s">
        <v>29</v>
      </c>
      <c r="C19" s="73"/>
      <c r="D19" s="73"/>
      <c r="E19" s="73"/>
      <c r="F19" s="73"/>
      <c r="G19" s="73"/>
      <c r="H19" s="73"/>
      <c r="I19" s="73"/>
      <c r="J19" s="73"/>
      <c r="K19" s="73"/>
      <c r="L19" s="73"/>
      <c r="M19" s="73"/>
    </row>
    <row r="20" spans="1:13" ht="47.25" customHeight="1">
      <c r="A20" s="152" t="s">
        <v>187</v>
      </c>
      <c r="B20" s="152"/>
      <c r="C20" s="152"/>
      <c r="D20" s="152"/>
      <c r="E20" s="165" t="str">
        <f>IF(D4="","",D4)</f>
        <v>Nhập tên đơn vị</v>
      </c>
      <c r="F20" s="165"/>
      <c r="G20" s="165"/>
      <c r="H20" s="165"/>
      <c r="I20" s="165"/>
      <c r="J20" s="165"/>
      <c r="K20" s="165"/>
      <c r="L20" s="165"/>
      <c r="M20" s="165"/>
    </row>
    <row r="21" spans="1:13" ht="50.25" customHeight="1" thickBot="1">
      <c r="A21" s="152" t="s">
        <v>5</v>
      </c>
      <c r="B21" s="152"/>
      <c r="C21" s="152"/>
      <c r="D21" s="152"/>
      <c r="E21" s="150">
        <f>IF(D6="","",D6)</f>
      </c>
      <c r="F21" s="150"/>
      <c r="G21" s="150"/>
      <c r="H21" s="150"/>
      <c r="I21" s="150"/>
      <c r="J21" s="150"/>
      <c r="K21" s="150"/>
      <c r="L21" s="150"/>
      <c r="M21" s="150"/>
    </row>
    <row r="22" spans="1:13" ht="21" customHeight="1" thickBot="1">
      <c r="A22" s="152" t="s">
        <v>30</v>
      </c>
      <c r="B22" s="152"/>
      <c r="C22" s="152"/>
      <c r="D22" s="153"/>
      <c r="E22" s="154" t="s">
        <v>201</v>
      </c>
      <c r="F22" s="155"/>
      <c r="G22" s="155"/>
      <c r="H22" s="155"/>
      <c r="I22" s="155"/>
      <c r="J22" s="155"/>
      <c r="K22" s="155"/>
      <c r="L22" s="155"/>
      <c r="M22" s="155"/>
    </row>
    <row r="23" spans="1:13" ht="31.5" customHeight="1">
      <c r="A23" s="152" t="s">
        <v>31</v>
      </c>
      <c r="B23" s="152"/>
      <c r="C23" s="152"/>
      <c r="D23" s="152"/>
      <c r="E23" s="156"/>
      <c r="F23" s="156"/>
      <c r="G23" s="156"/>
      <c r="H23" s="156"/>
      <c r="I23" s="156"/>
      <c r="J23" s="156"/>
      <c r="K23" s="156"/>
      <c r="L23" s="156"/>
      <c r="M23" s="156"/>
    </row>
    <row r="24" spans="1:13" ht="70.5" customHeight="1">
      <c r="A24" s="6" t="s">
        <v>197</v>
      </c>
      <c r="B24" s="159" t="s">
        <v>569</v>
      </c>
      <c r="C24" s="159"/>
      <c r="D24" s="159"/>
      <c r="E24" s="159"/>
      <c r="F24" s="159"/>
      <c r="G24" s="159"/>
      <c r="H24" s="159"/>
      <c r="I24" s="159"/>
      <c r="J24" s="159"/>
      <c r="K24" s="159"/>
      <c r="L24" s="159"/>
      <c r="M24" s="159"/>
    </row>
    <row r="25" spans="1:13" ht="31.5" customHeight="1">
      <c r="A25" s="183" t="s">
        <v>339</v>
      </c>
      <c r="B25" s="183"/>
      <c r="C25" s="183"/>
      <c r="D25" s="183"/>
      <c r="E25" s="183"/>
      <c r="F25" s="183"/>
      <c r="G25" s="183"/>
      <c r="H25" s="183"/>
      <c r="I25" s="183"/>
      <c r="J25" s="183" t="s">
        <v>338</v>
      </c>
      <c r="K25" s="183"/>
      <c r="L25" s="183"/>
      <c r="M25" s="183"/>
    </row>
    <row r="26" spans="1:13" ht="31.5" customHeight="1">
      <c r="A26" s="184">
        <f>IF(J26="","",VLOOKUP(J26,'Danh sách mẫu chuẩn-chất chuẩn '!B4:C119,2,FALSE))</f>
      </c>
      <c r="B26" s="184"/>
      <c r="C26" s="184"/>
      <c r="D26" s="184"/>
      <c r="E26" s="184"/>
      <c r="F26" s="184"/>
      <c r="G26" s="184"/>
      <c r="H26" s="184"/>
      <c r="I26" s="184"/>
      <c r="J26" s="185"/>
      <c r="K26" s="185"/>
      <c r="L26" s="185"/>
      <c r="M26" s="185"/>
    </row>
    <row r="27" spans="1:13" ht="21" customHeight="1">
      <c r="A27" s="6" t="s">
        <v>204</v>
      </c>
      <c r="B27" s="157" t="s">
        <v>32</v>
      </c>
      <c r="C27" s="157"/>
      <c r="D27" s="157"/>
      <c r="E27" s="157"/>
      <c r="F27" s="157"/>
      <c r="G27" s="157"/>
      <c r="H27" s="157"/>
      <c r="I27" s="157"/>
      <c r="J27" s="157"/>
      <c r="K27" s="157"/>
      <c r="L27" s="157"/>
      <c r="M27" s="157"/>
    </row>
    <row r="28" spans="1:13" ht="34.5" customHeight="1">
      <c r="A28" s="74" t="s">
        <v>206</v>
      </c>
      <c r="B28" s="74"/>
      <c r="C28" s="74"/>
      <c r="D28" s="74"/>
      <c r="E28" s="74"/>
      <c r="F28" s="74"/>
      <c r="G28" s="74"/>
      <c r="H28" s="74"/>
      <c r="I28" s="74"/>
      <c r="J28" s="74"/>
      <c r="K28" s="74"/>
      <c r="L28" s="74"/>
      <c r="M28" s="74"/>
    </row>
    <row r="29" spans="1:13" ht="13.5" customHeight="1">
      <c r="A29" s="59"/>
      <c r="B29" s="59"/>
      <c r="C29" s="59"/>
      <c r="D29" s="59"/>
      <c r="E29" s="59"/>
      <c r="F29" s="59"/>
      <c r="G29" s="59"/>
      <c r="H29" s="59"/>
      <c r="I29" s="59"/>
      <c r="J29" s="59"/>
      <c r="K29" s="59"/>
      <c r="L29" s="59"/>
      <c r="M29" s="59"/>
    </row>
    <row r="30" spans="1:13" ht="32.25" customHeight="1">
      <c r="A30" s="7" t="s">
        <v>179</v>
      </c>
      <c r="B30" s="151" t="s">
        <v>180</v>
      </c>
      <c r="C30" s="151"/>
      <c r="D30" s="151"/>
      <c r="E30" s="151" t="s">
        <v>181</v>
      </c>
      <c r="F30" s="151"/>
      <c r="G30" s="151"/>
      <c r="H30" s="151"/>
      <c r="I30" s="7" t="s">
        <v>330</v>
      </c>
      <c r="J30" s="151" t="s">
        <v>182</v>
      </c>
      <c r="K30" s="151"/>
      <c r="L30" s="151"/>
      <c r="M30" s="7" t="s">
        <v>331</v>
      </c>
    </row>
    <row r="31" spans="1:13" ht="22.5" customHeight="1">
      <c r="A31" s="8" t="s">
        <v>42</v>
      </c>
      <c r="B31" s="181" t="s">
        <v>247</v>
      </c>
      <c r="C31" s="181"/>
      <c r="D31" s="181"/>
      <c r="E31" s="181"/>
      <c r="F31" s="181"/>
      <c r="G31" s="181"/>
      <c r="H31" s="181"/>
      <c r="I31" s="181"/>
      <c r="J31" s="181"/>
      <c r="K31" s="181"/>
      <c r="L31" s="181"/>
      <c r="M31" s="181"/>
    </row>
    <row r="32" spans="1:13" ht="21" customHeight="1">
      <c r="A32" s="75">
        <v>1</v>
      </c>
      <c r="B32" s="75" t="s">
        <v>86</v>
      </c>
      <c r="C32" s="75"/>
      <c r="D32" s="75"/>
      <c r="E32" s="146" t="s">
        <v>163</v>
      </c>
      <c r="F32" s="146"/>
      <c r="G32" s="146"/>
      <c r="H32" s="146"/>
      <c r="I32" s="75" t="s">
        <v>43</v>
      </c>
      <c r="J32" s="76">
        <v>2500000</v>
      </c>
      <c r="K32" s="76"/>
      <c r="L32" s="76"/>
      <c r="M32" s="80">
        <f>IF(COUNTIF(H33:H43,"TRUE")=0,"",2500000)</f>
      </c>
    </row>
    <row r="33" spans="1:13" ht="21" customHeight="1">
      <c r="A33" s="75"/>
      <c r="B33" s="75"/>
      <c r="C33" s="75"/>
      <c r="D33" s="75"/>
      <c r="E33" s="11" t="s">
        <v>210</v>
      </c>
      <c r="F33" s="67" t="s">
        <v>65</v>
      </c>
      <c r="G33" s="67"/>
      <c r="H33" s="1" t="b">
        <v>0</v>
      </c>
      <c r="I33" s="75"/>
      <c r="J33" s="76"/>
      <c r="K33" s="76"/>
      <c r="L33" s="76"/>
      <c r="M33" s="80"/>
    </row>
    <row r="34" spans="1:13" ht="21" customHeight="1">
      <c r="A34" s="75"/>
      <c r="B34" s="75"/>
      <c r="C34" s="75"/>
      <c r="D34" s="75"/>
      <c r="E34" s="11" t="s">
        <v>211</v>
      </c>
      <c r="F34" s="67" t="s">
        <v>66</v>
      </c>
      <c r="G34" s="67"/>
      <c r="H34" s="1" t="b">
        <v>0</v>
      </c>
      <c r="I34" s="75"/>
      <c r="J34" s="76"/>
      <c r="K34" s="76"/>
      <c r="L34" s="76"/>
      <c r="M34" s="80"/>
    </row>
    <row r="35" spans="1:13" ht="21" customHeight="1">
      <c r="A35" s="75"/>
      <c r="B35" s="75"/>
      <c r="C35" s="75"/>
      <c r="D35" s="75"/>
      <c r="E35" s="11" t="s">
        <v>212</v>
      </c>
      <c r="F35" s="67" t="s">
        <v>67</v>
      </c>
      <c r="G35" s="67"/>
      <c r="H35" s="1" t="b">
        <v>0</v>
      </c>
      <c r="I35" s="75"/>
      <c r="J35" s="76"/>
      <c r="K35" s="76"/>
      <c r="L35" s="76"/>
      <c r="M35" s="80"/>
    </row>
    <row r="36" spans="1:13" ht="21" customHeight="1">
      <c r="A36" s="75"/>
      <c r="B36" s="75"/>
      <c r="C36" s="75"/>
      <c r="D36" s="75"/>
      <c r="E36" s="11" t="s">
        <v>213</v>
      </c>
      <c r="F36" s="67" t="s">
        <v>68</v>
      </c>
      <c r="G36" s="67"/>
      <c r="H36" s="1" t="b">
        <v>0</v>
      </c>
      <c r="I36" s="75"/>
      <c r="J36" s="76"/>
      <c r="K36" s="76"/>
      <c r="L36" s="76"/>
      <c r="M36" s="80"/>
    </row>
    <row r="37" spans="1:13" ht="21" customHeight="1">
      <c r="A37" s="75"/>
      <c r="B37" s="75"/>
      <c r="C37" s="75"/>
      <c r="D37" s="75"/>
      <c r="E37" s="11" t="s">
        <v>214</v>
      </c>
      <c r="F37" s="67" t="s">
        <v>207</v>
      </c>
      <c r="G37" s="67"/>
      <c r="H37" s="1" t="b">
        <v>0</v>
      </c>
      <c r="I37" s="75"/>
      <c r="J37" s="76"/>
      <c r="K37" s="76"/>
      <c r="L37" s="76"/>
      <c r="M37" s="80"/>
    </row>
    <row r="38" spans="1:13" ht="21" customHeight="1">
      <c r="A38" s="75"/>
      <c r="B38" s="75"/>
      <c r="C38" s="75"/>
      <c r="D38" s="75"/>
      <c r="E38" s="11" t="s">
        <v>215</v>
      </c>
      <c r="F38" s="68" t="s">
        <v>63</v>
      </c>
      <c r="G38" s="69"/>
      <c r="H38" s="1" t="b">
        <v>0</v>
      </c>
      <c r="I38" s="75"/>
      <c r="J38" s="76"/>
      <c r="K38" s="76"/>
      <c r="L38" s="76"/>
      <c r="M38" s="80"/>
    </row>
    <row r="39" spans="1:13" ht="21" customHeight="1">
      <c r="A39" s="75"/>
      <c r="B39" s="75"/>
      <c r="C39" s="75"/>
      <c r="D39" s="75"/>
      <c r="E39" s="11" t="s">
        <v>216</v>
      </c>
      <c r="F39" s="68" t="s">
        <v>57</v>
      </c>
      <c r="G39" s="69"/>
      <c r="H39" s="1" t="b">
        <v>0</v>
      </c>
      <c r="I39" s="75"/>
      <c r="J39" s="76"/>
      <c r="K39" s="76"/>
      <c r="L39" s="76"/>
      <c r="M39" s="80"/>
    </row>
    <row r="40" spans="1:13" ht="21" customHeight="1">
      <c r="A40" s="75"/>
      <c r="B40" s="75"/>
      <c r="C40" s="75"/>
      <c r="D40" s="75"/>
      <c r="E40" s="11" t="s">
        <v>217</v>
      </c>
      <c r="F40" s="68" t="s">
        <v>58</v>
      </c>
      <c r="G40" s="69"/>
      <c r="H40" s="1" t="b">
        <v>0</v>
      </c>
      <c r="I40" s="75"/>
      <c r="J40" s="76"/>
      <c r="K40" s="76"/>
      <c r="L40" s="76"/>
      <c r="M40" s="80"/>
    </row>
    <row r="41" spans="1:13" ht="21" customHeight="1">
      <c r="A41" s="75"/>
      <c r="B41" s="75"/>
      <c r="C41" s="75"/>
      <c r="D41" s="75"/>
      <c r="E41" s="11" t="s">
        <v>218</v>
      </c>
      <c r="F41" s="68" t="s">
        <v>59</v>
      </c>
      <c r="G41" s="69"/>
      <c r="H41" s="1" t="b">
        <v>0</v>
      </c>
      <c r="I41" s="75"/>
      <c r="J41" s="76"/>
      <c r="K41" s="76"/>
      <c r="L41" s="76"/>
      <c r="M41" s="80"/>
    </row>
    <row r="42" spans="1:13" ht="21" customHeight="1">
      <c r="A42" s="75"/>
      <c r="B42" s="75"/>
      <c r="C42" s="75"/>
      <c r="D42" s="75"/>
      <c r="E42" s="11" t="s">
        <v>219</v>
      </c>
      <c r="F42" s="67" t="s">
        <v>64</v>
      </c>
      <c r="G42" s="67"/>
      <c r="H42" s="1" t="b">
        <v>0</v>
      </c>
      <c r="I42" s="75"/>
      <c r="J42" s="76"/>
      <c r="K42" s="76"/>
      <c r="L42" s="76"/>
      <c r="M42" s="80"/>
    </row>
    <row r="43" spans="1:13" ht="21" customHeight="1">
      <c r="A43" s="75"/>
      <c r="B43" s="75"/>
      <c r="C43" s="75"/>
      <c r="D43" s="75"/>
      <c r="E43" s="11" t="s">
        <v>220</v>
      </c>
      <c r="F43" s="67" t="s">
        <v>97</v>
      </c>
      <c r="G43" s="67"/>
      <c r="H43" s="1" t="b">
        <v>0</v>
      </c>
      <c r="I43" s="75"/>
      <c r="J43" s="76"/>
      <c r="K43" s="76"/>
      <c r="L43" s="76"/>
      <c r="M43" s="80"/>
    </row>
    <row r="44" spans="1:13" ht="21" customHeight="1">
      <c r="A44" s="49">
        <v>2</v>
      </c>
      <c r="B44" s="52" t="s">
        <v>208</v>
      </c>
      <c r="C44" s="53"/>
      <c r="D44" s="54"/>
      <c r="E44" s="11" t="s">
        <v>221</v>
      </c>
      <c r="F44" s="68" t="s">
        <v>75</v>
      </c>
      <c r="G44" s="69"/>
      <c r="H44" s="1" t="b">
        <v>0</v>
      </c>
      <c r="I44" s="49" t="s">
        <v>43</v>
      </c>
      <c r="J44" s="40">
        <v>2000000</v>
      </c>
      <c r="K44" s="41"/>
      <c r="L44" s="42"/>
      <c r="M44" s="61">
        <f>IF(COUNTIF(H44:H46,"TRUE")=0,"",2000000)</f>
      </c>
    </row>
    <row r="45" spans="1:13" ht="21" customHeight="1">
      <c r="A45" s="50"/>
      <c r="B45" s="55"/>
      <c r="C45" s="56"/>
      <c r="D45" s="57"/>
      <c r="E45" s="11" t="s">
        <v>222</v>
      </c>
      <c r="F45" s="68" t="s">
        <v>74</v>
      </c>
      <c r="G45" s="69"/>
      <c r="H45" s="1" t="b">
        <v>0</v>
      </c>
      <c r="I45" s="50"/>
      <c r="J45" s="43"/>
      <c r="K45" s="44"/>
      <c r="L45" s="45"/>
      <c r="M45" s="62"/>
    </row>
    <row r="46" spans="1:13" ht="21" customHeight="1">
      <c r="A46" s="51"/>
      <c r="B46" s="58"/>
      <c r="C46" s="59"/>
      <c r="D46" s="60"/>
      <c r="E46" s="11" t="s">
        <v>223</v>
      </c>
      <c r="F46" s="68" t="s">
        <v>209</v>
      </c>
      <c r="G46" s="69"/>
      <c r="H46" s="1" t="b">
        <v>0</v>
      </c>
      <c r="I46" s="51"/>
      <c r="J46" s="46"/>
      <c r="K46" s="47"/>
      <c r="L46" s="48"/>
      <c r="M46" s="63"/>
    </row>
    <row r="47" spans="1:13" ht="21" customHeight="1">
      <c r="A47" s="75">
        <v>3</v>
      </c>
      <c r="B47" s="75" t="s">
        <v>86</v>
      </c>
      <c r="C47" s="75"/>
      <c r="D47" s="75"/>
      <c r="E47" s="146" t="s">
        <v>164</v>
      </c>
      <c r="F47" s="146"/>
      <c r="G47" s="146"/>
      <c r="H47" s="146"/>
      <c r="I47" s="75" t="s">
        <v>43</v>
      </c>
      <c r="J47" s="76">
        <v>2000000</v>
      </c>
      <c r="K47" s="76"/>
      <c r="L47" s="76"/>
      <c r="M47" s="80">
        <f>IF(COUNTIF(H48:H53,"TRUE")=0,"",2000000)</f>
      </c>
    </row>
    <row r="48" spans="1:13" ht="21" customHeight="1">
      <c r="A48" s="75"/>
      <c r="B48" s="75"/>
      <c r="C48" s="75"/>
      <c r="D48" s="75"/>
      <c r="E48" s="11" t="s">
        <v>224</v>
      </c>
      <c r="F48" s="67" t="s">
        <v>313</v>
      </c>
      <c r="G48" s="67"/>
      <c r="H48" s="1" t="b">
        <v>0</v>
      </c>
      <c r="I48" s="75"/>
      <c r="J48" s="76"/>
      <c r="K48" s="76"/>
      <c r="L48" s="76"/>
      <c r="M48" s="80"/>
    </row>
    <row r="49" spans="1:13" ht="21" customHeight="1">
      <c r="A49" s="75"/>
      <c r="B49" s="75"/>
      <c r="C49" s="75"/>
      <c r="D49" s="75"/>
      <c r="E49" s="11" t="s">
        <v>225</v>
      </c>
      <c r="F49" s="67" t="s">
        <v>304</v>
      </c>
      <c r="G49" s="67"/>
      <c r="H49" s="1" t="b">
        <v>0</v>
      </c>
      <c r="I49" s="75"/>
      <c r="J49" s="76"/>
      <c r="K49" s="76"/>
      <c r="L49" s="76"/>
      <c r="M49" s="80"/>
    </row>
    <row r="50" spans="1:13" ht="21" customHeight="1">
      <c r="A50" s="75"/>
      <c r="B50" s="75"/>
      <c r="C50" s="75"/>
      <c r="D50" s="75"/>
      <c r="E50" s="11" t="s">
        <v>226</v>
      </c>
      <c r="F50" s="68" t="s">
        <v>305</v>
      </c>
      <c r="G50" s="69"/>
      <c r="H50" s="1" t="b">
        <v>0</v>
      </c>
      <c r="I50" s="75"/>
      <c r="J50" s="76"/>
      <c r="K50" s="76"/>
      <c r="L50" s="76"/>
      <c r="M50" s="80"/>
    </row>
    <row r="51" spans="1:13" ht="21" customHeight="1">
      <c r="A51" s="75"/>
      <c r="B51" s="75"/>
      <c r="C51" s="75"/>
      <c r="D51" s="75"/>
      <c r="E51" s="11" t="s">
        <v>227</v>
      </c>
      <c r="F51" s="68" t="s">
        <v>306</v>
      </c>
      <c r="G51" s="69"/>
      <c r="H51" s="1" t="b">
        <v>0</v>
      </c>
      <c r="I51" s="75"/>
      <c r="J51" s="76"/>
      <c r="K51" s="76"/>
      <c r="L51" s="76"/>
      <c r="M51" s="80"/>
    </row>
    <row r="52" spans="1:13" ht="21" customHeight="1">
      <c r="A52" s="75"/>
      <c r="B52" s="75"/>
      <c r="C52" s="75"/>
      <c r="D52" s="75"/>
      <c r="E52" s="11" t="s">
        <v>228</v>
      </c>
      <c r="F52" s="68" t="s">
        <v>307</v>
      </c>
      <c r="G52" s="69"/>
      <c r="H52" s="1" t="b">
        <v>0</v>
      </c>
      <c r="I52" s="75"/>
      <c r="J52" s="76"/>
      <c r="K52" s="76"/>
      <c r="L52" s="76"/>
      <c r="M52" s="80"/>
    </row>
    <row r="53" spans="1:13" ht="21" customHeight="1">
      <c r="A53" s="75"/>
      <c r="B53" s="75"/>
      <c r="C53" s="75"/>
      <c r="D53" s="75"/>
      <c r="E53" s="11" t="s">
        <v>229</v>
      </c>
      <c r="F53" s="67" t="s">
        <v>308</v>
      </c>
      <c r="G53" s="67"/>
      <c r="H53" s="1" t="b">
        <v>0</v>
      </c>
      <c r="I53" s="75"/>
      <c r="J53" s="76"/>
      <c r="K53" s="76"/>
      <c r="L53" s="76"/>
      <c r="M53" s="80"/>
    </row>
    <row r="54" spans="1:13" ht="21" customHeight="1">
      <c r="A54" s="75">
        <v>4</v>
      </c>
      <c r="B54" s="75" t="s">
        <v>85</v>
      </c>
      <c r="C54" s="75"/>
      <c r="D54" s="75"/>
      <c r="E54" s="64" t="s">
        <v>164</v>
      </c>
      <c r="F54" s="65"/>
      <c r="G54" s="65"/>
      <c r="H54" s="66"/>
      <c r="I54" s="75" t="s">
        <v>44</v>
      </c>
      <c r="J54" s="76">
        <v>2000000</v>
      </c>
      <c r="K54" s="76"/>
      <c r="L54" s="76"/>
      <c r="M54" s="80">
        <f>IF(COUNTIF(H55:H60,"TRUE")=0,"",2000000)</f>
      </c>
    </row>
    <row r="55" spans="1:13" ht="21" customHeight="1">
      <c r="A55" s="75"/>
      <c r="B55" s="75"/>
      <c r="C55" s="75"/>
      <c r="D55" s="75"/>
      <c r="E55" s="11" t="s">
        <v>231</v>
      </c>
      <c r="F55" s="67" t="s">
        <v>309</v>
      </c>
      <c r="G55" s="67"/>
      <c r="H55" s="1" t="b">
        <v>0</v>
      </c>
      <c r="I55" s="75"/>
      <c r="J55" s="76"/>
      <c r="K55" s="76"/>
      <c r="L55" s="76"/>
      <c r="M55" s="80"/>
    </row>
    <row r="56" spans="1:13" ht="21" customHeight="1">
      <c r="A56" s="75"/>
      <c r="B56" s="75"/>
      <c r="C56" s="75"/>
      <c r="D56" s="75"/>
      <c r="E56" s="11" t="s">
        <v>232</v>
      </c>
      <c r="F56" s="67" t="s">
        <v>175</v>
      </c>
      <c r="G56" s="67"/>
      <c r="H56" s="1" t="b">
        <v>0</v>
      </c>
      <c r="I56" s="75"/>
      <c r="J56" s="76"/>
      <c r="K56" s="76"/>
      <c r="L56" s="76"/>
      <c r="M56" s="80"/>
    </row>
    <row r="57" spans="1:13" ht="21" customHeight="1">
      <c r="A57" s="75"/>
      <c r="B57" s="75"/>
      <c r="C57" s="75"/>
      <c r="D57" s="75"/>
      <c r="E57" s="11" t="s">
        <v>233</v>
      </c>
      <c r="F57" s="67" t="s">
        <v>176</v>
      </c>
      <c r="G57" s="67"/>
      <c r="H57" s="1" t="b">
        <v>0</v>
      </c>
      <c r="I57" s="75"/>
      <c r="J57" s="76"/>
      <c r="K57" s="76"/>
      <c r="L57" s="76"/>
      <c r="M57" s="80"/>
    </row>
    <row r="58" spans="1:13" ht="21" customHeight="1">
      <c r="A58" s="75"/>
      <c r="B58" s="75"/>
      <c r="C58" s="75"/>
      <c r="D58" s="75"/>
      <c r="E58" s="11" t="s">
        <v>234</v>
      </c>
      <c r="F58" s="67" t="s">
        <v>230</v>
      </c>
      <c r="G58" s="67"/>
      <c r="H58" s="1" t="b">
        <v>0</v>
      </c>
      <c r="I58" s="75"/>
      <c r="J58" s="76"/>
      <c r="K58" s="76"/>
      <c r="L58" s="76"/>
      <c r="M58" s="80"/>
    </row>
    <row r="59" spans="1:13" ht="21" customHeight="1">
      <c r="A59" s="75"/>
      <c r="B59" s="75"/>
      <c r="C59" s="75"/>
      <c r="D59" s="75"/>
      <c r="E59" s="11" t="s">
        <v>235</v>
      </c>
      <c r="F59" s="68" t="s">
        <v>310</v>
      </c>
      <c r="G59" s="69"/>
      <c r="H59" s="1" t="b">
        <v>0</v>
      </c>
      <c r="I59" s="75"/>
      <c r="J59" s="76"/>
      <c r="K59" s="76"/>
      <c r="L59" s="76"/>
      <c r="M59" s="80"/>
    </row>
    <row r="60" spans="1:13" ht="39" customHeight="1">
      <c r="A60" s="75"/>
      <c r="B60" s="75"/>
      <c r="C60" s="75"/>
      <c r="D60" s="75"/>
      <c r="E60" s="11" t="s">
        <v>236</v>
      </c>
      <c r="F60" s="67" t="s">
        <v>311</v>
      </c>
      <c r="G60" s="67"/>
      <c r="H60" s="1" t="b">
        <v>0</v>
      </c>
      <c r="I60" s="75"/>
      <c r="J60" s="76"/>
      <c r="K60" s="76"/>
      <c r="L60" s="76"/>
      <c r="M60" s="80"/>
    </row>
    <row r="61" spans="1:13" ht="25.5" customHeight="1">
      <c r="A61" s="75">
        <v>5</v>
      </c>
      <c r="B61" s="75" t="s">
        <v>237</v>
      </c>
      <c r="C61" s="75"/>
      <c r="D61" s="75"/>
      <c r="E61" s="11" t="s">
        <v>238</v>
      </c>
      <c r="F61" s="67" t="s">
        <v>242</v>
      </c>
      <c r="G61" s="67"/>
      <c r="H61" s="1" t="b">
        <v>0</v>
      </c>
      <c r="I61" s="75" t="s">
        <v>45</v>
      </c>
      <c r="J61" s="76">
        <v>2000000</v>
      </c>
      <c r="K61" s="76"/>
      <c r="L61" s="76"/>
      <c r="M61" s="80">
        <f>IF(COUNTIF(H61:H66,"TRUE")=0,"",2000000)</f>
      </c>
    </row>
    <row r="62" spans="1:13" ht="25.5" customHeight="1">
      <c r="A62" s="75"/>
      <c r="B62" s="75"/>
      <c r="C62" s="75"/>
      <c r="D62" s="75"/>
      <c r="E62" s="11" t="s">
        <v>239</v>
      </c>
      <c r="F62" s="67" t="s">
        <v>75</v>
      </c>
      <c r="G62" s="67"/>
      <c r="H62" s="1" t="b">
        <v>0</v>
      </c>
      <c r="I62" s="75"/>
      <c r="J62" s="76"/>
      <c r="K62" s="76"/>
      <c r="L62" s="76"/>
      <c r="M62" s="80"/>
    </row>
    <row r="63" spans="1:13" ht="25.5" customHeight="1">
      <c r="A63" s="75"/>
      <c r="B63" s="75"/>
      <c r="C63" s="75"/>
      <c r="D63" s="75"/>
      <c r="E63" s="11" t="s">
        <v>240</v>
      </c>
      <c r="F63" s="67" t="s">
        <v>76</v>
      </c>
      <c r="G63" s="67"/>
      <c r="H63" s="1" t="b">
        <v>0</v>
      </c>
      <c r="I63" s="75"/>
      <c r="J63" s="76"/>
      <c r="K63" s="76"/>
      <c r="L63" s="76"/>
      <c r="M63" s="80"/>
    </row>
    <row r="64" spans="1:13" ht="25.5" customHeight="1">
      <c r="A64" s="75"/>
      <c r="B64" s="75"/>
      <c r="C64" s="75"/>
      <c r="D64" s="75"/>
      <c r="E64" s="11" t="s">
        <v>241</v>
      </c>
      <c r="F64" s="67" t="s">
        <v>157</v>
      </c>
      <c r="G64" s="67"/>
      <c r="H64" s="1" t="b">
        <v>0</v>
      </c>
      <c r="I64" s="75"/>
      <c r="J64" s="76"/>
      <c r="K64" s="76"/>
      <c r="L64" s="76"/>
      <c r="M64" s="80"/>
    </row>
    <row r="65" spans="1:13" ht="25.5" customHeight="1">
      <c r="A65" s="75"/>
      <c r="B65" s="75"/>
      <c r="C65" s="75"/>
      <c r="D65" s="75"/>
      <c r="E65" s="11" t="s">
        <v>243</v>
      </c>
      <c r="F65" s="68" t="s">
        <v>158</v>
      </c>
      <c r="G65" s="69"/>
      <c r="H65" s="1" t="b">
        <v>0</v>
      </c>
      <c r="I65" s="75"/>
      <c r="J65" s="76"/>
      <c r="K65" s="76"/>
      <c r="L65" s="76"/>
      <c r="M65" s="80"/>
    </row>
    <row r="66" spans="1:13" ht="42.75" customHeight="1">
      <c r="A66" s="75"/>
      <c r="B66" s="75"/>
      <c r="C66" s="75"/>
      <c r="D66" s="75"/>
      <c r="E66" s="11" t="s">
        <v>244</v>
      </c>
      <c r="F66" s="67" t="s">
        <v>245</v>
      </c>
      <c r="G66" s="67"/>
      <c r="H66" s="1" t="b">
        <v>0</v>
      </c>
      <c r="I66" s="75"/>
      <c r="J66" s="76"/>
      <c r="K66" s="76"/>
      <c r="L66" s="76"/>
      <c r="M66" s="80"/>
    </row>
    <row r="67" spans="1:13" ht="23.25" customHeight="1">
      <c r="A67" s="75">
        <v>6</v>
      </c>
      <c r="B67" s="75" t="s">
        <v>246</v>
      </c>
      <c r="C67" s="75"/>
      <c r="D67" s="75"/>
      <c r="E67" s="11" t="s">
        <v>87</v>
      </c>
      <c r="F67" s="67" t="s">
        <v>74</v>
      </c>
      <c r="G67" s="67"/>
      <c r="H67" s="1" t="b">
        <v>0</v>
      </c>
      <c r="I67" s="75" t="s">
        <v>45</v>
      </c>
      <c r="J67" s="76">
        <v>2500000</v>
      </c>
      <c r="K67" s="76"/>
      <c r="L67" s="76"/>
      <c r="M67" s="80">
        <f>IF(COUNTIF(H67:H68,"TRUE")=0,"",2500000)</f>
      </c>
    </row>
    <row r="68" spans="1:13" ht="23.25" customHeight="1">
      <c r="A68" s="75"/>
      <c r="B68" s="75"/>
      <c r="C68" s="75"/>
      <c r="D68" s="75"/>
      <c r="E68" s="11" t="s">
        <v>88</v>
      </c>
      <c r="F68" s="67" t="s">
        <v>75</v>
      </c>
      <c r="G68" s="67"/>
      <c r="H68" s="1" t="b">
        <v>0</v>
      </c>
      <c r="I68" s="75"/>
      <c r="J68" s="76"/>
      <c r="K68" s="76"/>
      <c r="L68" s="76"/>
      <c r="M68" s="80"/>
    </row>
    <row r="69" spans="1:13" ht="21.75" customHeight="1">
      <c r="A69" s="49">
        <v>7</v>
      </c>
      <c r="B69" s="52" t="s">
        <v>101</v>
      </c>
      <c r="C69" s="53"/>
      <c r="D69" s="54"/>
      <c r="E69" s="64" t="s">
        <v>159</v>
      </c>
      <c r="F69" s="65"/>
      <c r="G69" s="65"/>
      <c r="H69" s="66"/>
      <c r="I69" s="49" t="s">
        <v>45</v>
      </c>
      <c r="J69" s="40">
        <v>2500000</v>
      </c>
      <c r="K69" s="41"/>
      <c r="L69" s="42"/>
      <c r="M69" s="61">
        <f>IF(COUNTIF(H70:H74,"TRUE")=0,"",2500000)</f>
      </c>
    </row>
    <row r="70" spans="1:13" ht="29.25" customHeight="1">
      <c r="A70" s="50"/>
      <c r="B70" s="55"/>
      <c r="C70" s="56"/>
      <c r="D70" s="57"/>
      <c r="E70" s="11" t="s">
        <v>248</v>
      </c>
      <c r="F70" s="68" t="s">
        <v>74</v>
      </c>
      <c r="G70" s="69"/>
      <c r="H70" s="1" t="b">
        <v>0</v>
      </c>
      <c r="I70" s="50"/>
      <c r="J70" s="43"/>
      <c r="K70" s="44"/>
      <c r="L70" s="45"/>
      <c r="M70" s="62"/>
    </row>
    <row r="71" spans="1:13" ht="25.5" customHeight="1">
      <c r="A71" s="50"/>
      <c r="B71" s="55"/>
      <c r="C71" s="56"/>
      <c r="D71" s="57"/>
      <c r="E71" s="11" t="s">
        <v>249</v>
      </c>
      <c r="F71" s="67" t="s">
        <v>102</v>
      </c>
      <c r="G71" s="67"/>
      <c r="H71" s="1" t="b">
        <v>0</v>
      </c>
      <c r="I71" s="50"/>
      <c r="J71" s="43"/>
      <c r="K71" s="44"/>
      <c r="L71" s="45"/>
      <c r="M71" s="62"/>
    </row>
    <row r="72" spans="1:13" ht="25.5" customHeight="1">
      <c r="A72" s="50"/>
      <c r="B72" s="55"/>
      <c r="C72" s="56"/>
      <c r="D72" s="57"/>
      <c r="E72" s="11" t="s">
        <v>250</v>
      </c>
      <c r="F72" s="67" t="s">
        <v>103</v>
      </c>
      <c r="G72" s="67"/>
      <c r="H72" s="1" t="b">
        <v>0</v>
      </c>
      <c r="I72" s="50"/>
      <c r="J72" s="43"/>
      <c r="K72" s="44"/>
      <c r="L72" s="45"/>
      <c r="M72" s="62"/>
    </row>
    <row r="73" spans="1:13" ht="25.5" customHeight="1">
      <c r="A73" s="50"/>
      <c r="B73" s="55"/>
      <c r="C73" s="56"/>
      <c r="D73" s="57"/>
      <c r="E73" s="11" t="s">
        <v>251</v>
      </c>
      <c r="F73" s="67" t="s">
        <v>165</v>
      </c>
      <c r="G73" s="67"/>
      <c r="H73" s="1" t="b">
        <v>0</v>
      </c>
      <c r="I73" s="50"/>
      <c r="J73" s="43"/>
      <c r="K73" s="44"/>
      <c r="L73" s="45"/>
      <c r="M73" s="62"/>
    </row>
    <row r="74" spans="1:13" ht="30.75" customHeight="1">
      <c r="A74" s="51"/>
      <c r="B74" s="58"/>
      <c r="C74" s="59"/>
      <c r="D74" s="60"/>
      <c r="E74" s="11" t="s">
        <v>252</v>
      </c>
      <c r="F74" s="67" t="s">
        <v>253</v>
      </c>
      <c r="G74" s="67"/>
      <c r="H74" s="1" t="b">
        <v>0</v>
      </c>
      <c r="I74" s="51"/>
      <c r="J74" s="46"/>
      <c r="K74" s="47"/>
      <c r="L74" s="48"/>
      <c r="M74" s="63"/>
    </row>
    <row r="75" spans="1:13" ht="25.5" customHeight="1">
      <c r="A75" s="14" t="s">
        <v>46</v>
      </c>
      <c r="B75" s="181" t="s">
        <v>194</v>
      </c>
      <c r="C75" s="181"/>
      <c r="D75" s="181"/>
      <c r="E75" s="181"/>
      <c r="F75" s="181"/>
      <c r="G75" s="181"/>
      <c r="H75" s="181"/>
      <c r="I75" s="181"/>
      <c r="J75" s="181"/>
      <c r="K75" s="181"/>
      <c r="L75" s="181"/>
      <c r="M75" s="181"/>
    </row>
    <row r="76" spans="1:13" ht="22.5" customHeight="1">
      <c r="A76" s="49">
        <v>8</v>
      </c>
      <c r="B76" s="52" t="s">
        <v>115</v>
      </c>
      <c r="C76" s="53"/>
      <c r="D76" s="54"/>
      <c r="E76" s="146" t="s">
        <v>159</v>
      </c>
      <c r="F76" s="146"/>
      <c r="G76" s="146"/>
      <c r="H76" s="146"/>
      <c r="I76" s="77" t="s">
        <v>43</v>
      </c>
      <c r="J76" s="40">
        <v>3000000</v>
      </c>
      <c r="K76" s="41"/>
      <c r="L76" s="42"/>
      <c r="M76" s="61">
        <f>IF(COUNTIF(H77:H82,"TRUE")=0,"",3000000)</f>
      </c>
    </row>
    <row r="77" spans="1:13" ht="25.5" customHeight="1">
      <c r="A77" s="50"/>
      <c r="B77" s="55"/>
      <c r="C77" s="56"/>
      <c r="D77" s="57"/>
      <c r="E77" s="11" t="s">
        <v>254</v>
      </c>
      <c r="F77" s="67" t="s">
        <v>53</v>
      </c>
      <c r="G77" s="67"/>
      <c r="H77" s="1" t="b">
        <v>0</v>
      </c>
      <c r="I77" s="78"/>
      <c r="J77" s="43"/>
      <c r="K77" s="44"/>
      <c r="L77" s="45"/>
      <c r="M77" s="62"/>
    </row>
    <row r="78" spans="1:13" ht="25.5" customHeight="1">
      <c r="A78" s="50"/>
      <c r="B78" s="55"/>
      <c r="C78" s="56"/>
      <c r="D78" s="57"/>
      <c r="E78" s="11" t="s">
        <v>255</v>
      </c>
      <c r="F78" s="67" t="s">
        <v>116</v>
      </c>
      <c r="G78" s="67"/>
      <c r="H78" s="1" t="b">
        <v>0</v>
      </c>
      <c r="I78" s="78"/>
      <c r="J78" s="43"/>
      <c r="K78" s="44"/>
      <c r="L78" s="45"/>
      <c r="M78" s="62"/>
    </row>
    <row r="79" spans="1:13" ht="25.5" customHeight="1">
      <c r="A79" s="50"/>
      <c r="B79" s="55"/>
      <c r="C79" s="56"/>
      <c r="D79" s="57"/>
      <c r="E79" s="11" t="s">
        <v>256</v>
      </c>
      <c r="F79" s="67" t="s">
        <v>117</v>
      </c>
      <c r="G79" s="67"/>
      <c r="H79" s="1" t="b">
        <v>0</v>
      </c>
      <c r="I79" s="78"/>
      <c r="J79" s="43"/>
      <c r="K79" s="44"/>
      <c r="L79" s="45"/>
      <c r="M79" s="62"/>
    </row>
    <row r="80" spans="1:13" ht="25.5" customHeight="1">
      <c r="A80" s="50"/>
      <c r="B80" s="55"/>
      <c r="C80" s="56"/>
      <c r="D80" s="57"/>
      <c r="E80" s="11" t="s">
        <v>257</v>
      </c>
      <c r="F80" s="67" t="s">
        <v>40</v>
      </c>
      <c r="G80" s="67"/>
      <c r="H80" s="1" t="b">
        <v>0</v>
      </c>
      <c r="I80" s="78"/>
      <c r="J80" s="43"/>
      <c r="K80" s="44"/>
      <c r="L80" s="45"/>
      <c r="M80" s="62"/>
    </row>
    <row r="81" spans="1:13" ht="25.5" customHeight="1">
      <c r="A81" s="50"/>
      <c r="B81" s="55"/>
      <c r="C81" s="56"/>
      <c r="D81" s="57"/>
      <c r="E81" s="11" t="s">
        <v>258</v>
      </c>
      <c r="F81" s="68" t="s">
        <v>41</v>
      </c>
      <c r="G81" s="69"/>
      <c r="H81" s="1" t="b">
        <v>0</v>
      </c>
      <c r="I81" s="78"/>
      <c r="J81" s="43"/>
      <c r="K81" s="44"/>
      <c r="L81" s="45"/>
      <c r="M81" s="62"/>
    </row>
    <row r="82" spans="1:13" ht="25.5" customHeight="1">
      <c r="A82" s="51"/>
      <c r="B82" s="58"/>
      <c r="C82" s="59"/>
      <c r="D82" s="60"/>
      <c r="E82" s="11" t="s">
        <v>259</v>
      </c>
      <c r="F82" s="68" t="s">
        <v>260</v>
      </c>
      <c r="G82" s="69"/>
      <c r="H82" s="1" t="b">
        <v>0</v>
      </c>
      <c r="I82" s="79"/>
      <c r="J82" s="46"/>
      <c r="K82" s="47"/>
      <c r="L82" s="48"/>
      <c r="M82" s="63"/>
    </row>
    <row r="83" spans="1:13" ht="21" customHeight="1">
      <c r="A83" s="75">
        <v>9</v>
      </c>
      <c r="B83" s="75" t="s">
        <v>79</v>
      </c>
      <c r="C83" s="75"/>
      <c r="D83" s="75"/>
      <c r="E83" s="146" t="s">
        <v>159</v>
      </c>
      <c r="F83" s="146"/>
      <c r="G83" s="146"/>
      <c r="H83" s="146"/>
      <c r="I83" s="91" t="s">
        <v>44</v>
      </c>
      <c r="J83" s="76">
        <v>2500000</v>
      </c>
      <c r="K83" s="76"/>
      <c r="L83" s="76"/>
      <c r="M83" s="61">
        <f>IF(COUNTIF(H83:H88,"TRUE")=0,"",2500000)</f>
      </c>
    </row>
    <row r="84" spans="1:13" ht="25.5" customHeight="1">
      <c r="A84" s="75"/>
      <c r="B84" s="75"/>
      <c r="C84" s="75"/>
      <c r="D84" s="75"/>
      <c r="E84" s="11" t="s">
        <v>89</v>
      </c>
      <c r="F84" s="67" t="s">
        <v>50</v>
      </c>
      <c r="G84" s="67"/>
      <c r="H84" s="1" t="b">
        <v>0</v>
      </c>
      <c r="I84" s="91"/>
      <c r="J84" s="76"/>
      <c r="K84" s="76"/>
      <c r="L84" s="76"/>
      <c r="M84" s="62"/>
    </row>
    <row r="85" spans="1:13" ht="25.5" customHeight="1">
      <c r="A85" s="75"/>
      <c r="B85" s="75"/>
      <c r="C85" s="75"/>
      <c r="D85" s="75"/>
      <c r="E85" s="11" t="s">
        <v>90</v>
      </c>
      <c r="F85" s="67" t="s">
        <v>40</v>
      </c>
      <c r="G85" s="67"/>
      <c r="H85" s="1" t="b">
        <v>0</v>
      </c>
      <c r="I85" s="91"/>
      <c r="J85" s="76"/>
      <c r="K85" s="76"/>
      <c r="L85" s="76"/>
      <c r="M85" s="62"/>
    </row>
    <row r="86" spans="1:13" ht="25.5" customHeight="1">
      <c r="A86" s="75"/>
      <c r="B86" s="75"/>
      <c r="C86" s="75"/>
      <c r="D86" s="75"/>
      <c r="E86" s="11" t="s">
        <v>91</v>
      </c>
      <c r="F86" s="67" t="s">
        <v>41</v>
      </c>
      <c r="G86" s="67"/>
      <c r="H86" s="1" t="b">
        <v>0</v>
      </c>
      <c r="I86" s="91"/>
      <c r="J86" s="76"/>
      <c r="K86" s="76"/>
      <c r="L86" s="76"/>
      <c r="M86" s="62"/>
    </row>
    <row r="87" spans="1:13" ht="25.5" customHeight="1">
      <c r="A87" s="75"/>
      <c r="B87" s="75"/>
      <c r="C87" s="75"/>
      <c r="D87" s="75"/>
      <c r="E87" s="11" t="s">
        <v>92</v>
      </c>
      <c r="F87" s="67" t="s">
        <v>123</v>
      </c>
      <c r="G87" s="67"/>
      <c r="H87" s="1" t="b">
        <v>0</v>
      </c>
      <c r="I87" s="91"/>
      <c r="J87" s="76"/>
      <c r="K87" s="76"/>
      <c r="L87" s="76"/>
      <c r="M87" s="62"/>
    </row>
    <row r="88" spans="1:13" ht="25.5" customHeight="1">
      <c r="A88" s="75"/>
      <c r="B88" s="75"/>
      <c r="C88" s="75"/>
      <c r="D88" s="75"/>
      <c r="E88" s="11" t="s">
        <v>261</v>
      </c>
      <c r="F88" s="67" t="s">
        <v>117</v>
      </c>
      <c r="G88" s="67"/>
      <c r="H88" s="1" t="b">
        <v>0</v>
      </c>
      <c r="I88" s="91"/>
      <c r="J88" s="76"/>
      <c r="K88" s="76"/>
      <c r="L88" s="76"/>
      <c r="M88" s="63"/>
    </row>
    <row r="89" spans="1:13" ht="27.75" customHeight="1">
      <c r="A89" s="75">
        <v>10</v>
      </c>
      <c r="B89" s="75" t="s">
        <v>115</v>
      </c>
      <c r="C89" s="75"/>
      <c r="D89" s="75"/>
      <c r="E89" s="146" t="s">
        <v>184</v>
      </c>
      <c r="F89" s="146"/>
      <c r="G89" s="146"/>
      <c r="H89" s="146"/>
      <c r="I89" s="75" t="s">
        <v>45</v>
      </c>
      <c r="J89" s="76">
        <v>3000000</v>
      </c>
      <c r="K89" s="76"/>
      <c r="L89" s="76"/>
      <c r="M89" s="61">
        <f>IF(COUNTIF(H90:H92,"TRUE")=0,"",3000000)</f>
      </c>
    </row>
    <row r="90" spans="1:13" ht="27.75" customHeight="1">
      <c r="A90" s="75"/>
      <c r="B90" s="75"/>
      <c r="C90" s="75"/>
      <c r="D90" s="75"/>
      <c r="E90" s="11" t="s">
        <v>314</v>
      </c>
      <c r="F90" s="124" t="s">
        <v>124</v>
      </c>
      <c r="G90" s="124"/>
      <c r="H90" s="1" t="b">
        <v>0</v>
      </c>
      <c r="I90" s="75"/>
      <c r="J90" s="76"/>
      <c r="K90" s="76"/>
      <c r="L90" s="76"/>
      <c r="M90" s="62"/>
    </row>
    <row r="91" spans="1:13" ht="27.75" customHeight="1">
      <c r="A91" s="75"/>
      <c r="B91" s="75"/>
      <c r="C91" s="75"/>
      <c r="D91" s="75"/>
      <c r="E91" s="11" t="s">
        <v>315</v>
      </c>
      <c r="F91" s="124" t="s">
        <v>125</v>
      </c>
      <c r="G91" s="124"/>
      <c r="H91" s="1" t="b">
        <v>0</v>
      </c>
      <c r="I91" s="75"/>
      <c r="J91" s="76"/>
      <c r="K91" s="76"/>
      <c r="L91" s="76"/>
      <c r="M91" s="62"/>
    </row>
    <row r="92" spans="1:13" ht="27.75" customHeight="1">
      <c r="A92" s="75"/>
      <c r="B92" s="75"/>
      <c r="C92" s="75"/>
      <c r="D92" s="75"/>
      <c r="E92" s="11" t="s">
        <v>316</v>
      </c>
      <c r="F92" s="124" t="s">
        <v>126</v>
      </c>
      <c r="G92" s="124"/>
      <c r="H92" s="1" t="b">
        <v>0</v>
      </c>
      <c r="I92" s="75"/>
      <c r="J92" s="76"/>
      <c r="K92" s="76"/>
      <c r="L92" s="76"/>
      <c r="M92" s="63"/>
    </row>
    <row r="93" spans="1:13" ht="25.5" customHeight="1">
      <c r="A93" s="75">
        <v>11</v>
      </c>
      <c r="B93" s="75" t="s">
        <v>127</v>
      </c>
      <c r="C93" s="75"/>
      <c r="D93" s="75"/>
      <c r="E93" s="146" t="s">
        <v>160</v>
      </c>
      <c r="F93" s="146"/>
      <c r="G93" s="146"/>
      <c r="H93" s="146"/>
      <c r="I93" s="49" t="s">
        <v>45</v>
      </c>
      <c r="J93" s="40">
        <v>3000000</v>
      </c>
      <c r="K93" s="41"/>
      <c r="L93" s="42"/>
      <c r="M93" s="61">
        <f>IF(COUNTIF(H94:H97,"TRUE")=0,"",3000000)</f>
      </c>
    </row>
    <row r="94" spans="1:13" ht="25.5" customHeight="1">
      <c r="A94" s="75"/>
      <c r="B94" s="75"/>
      <c r="C94" s="75"/>
      <c r="D94" s="75"/>
      <c r="E94" s="11" t="s">
        <v>317</v>
      </c>
      <c r="F94" s="67" t="s">
        <v>128</v>
      </c>
      <c r="G94" s="67"/>
      <c r="H94" s="1" t="b">
        <v>0</v>
      </c>
      <c r="I94" s="50"/>
      <c r="J94" s="43"/>
      <c r="K94" s="97"/>
      <c r="L94" s="45"/>
      <c r="M94" s="62"/>
    </row>
    <row r="95" spans="1:13" ht="25.5" customHeight="1">
      <c r="A95" s="75"/>
      <c r="B95" s="75"/>
      <c r="C95" s="75"/>
      <c r="D95" s="75"/>
      <c r="E95" s="11" t="s">
        <v>318</v>
      </c>
      <c r="F95" s="67" t="s">
        <v>129</v>
      </c>
      <c r="G95" s="67"/>
      <c r="H95" s="1" t="b">
        <v>0</v>
      </c>
      <c r="I95" s="50"/>
      <c r="J95" s="43"/>
      <c r="K95" s="97"/>
      <c r="L95" s="45"/>
      <c r="M95" s="62"/>
    </row>
    <row r="96" spans="1:13" ht="25.5" customHeight="1">
      <c r="A96" s="75"/>
      <c r="B96" s="75"/>
      <c r="C96" s="75"/>
      <c r="D96" s="75"/>
      <c r="E96" s="11" t="s">
        <v>319</v>
      </c>
      <c r="F96" s="67" t="s">
        <v>130</v>
      </c>
      <c r="G96" s="67"/>
      <c r="H96" s="1" t="b">
        <v>0</v>
      </c>
      <c r="I96" s="50"/>
      <c r="J96" s="43"/>
      <c r="K96" s="97"/>
      <c r="L96" s="45"/>
      <c r="M96" s="62"/>
    </row>
    <row r="97" spans="1:13" ht="25.5" customHeight="1">
      <c r="A97" s="75"/>
      <c r="B97" s="75"/>
      <c r="C97" s="75"/>
      <c r="D97" s="75"/>
      <c r="E97" s="11" t="s">
        <v>320</v>
      </c>
      <c r="F97" s="67" t="s">
        <v>131</v>
      </c>
      <c r="G97" s="67"/>
      <c r="H97" s="1" t="b">
        <v>0</v>
      </c>
      <c r="I97" s="51"/>
      <c r="J97" s="46"/>
      <c r="K97" s="47"/>
      <c r="L97" s="48"/>
      <c r="M97" s="63"/>
    </row>
    <row r="98" spans="1:13" ht="33.75" customHeight="1">
      <c r="A98" s="8" t="s">
        <v>51</v>
      </c>
      <c r="B98" s="182" t="s">
        <v>133</v>
      </c>
      <c r="C98" s="182"/>
      <c r="D98" s="182"/>
      <c r="E98" s="182"/>
      <c r="F98" s="182"/>
      <c r="G98" s="182"/>
      <c r="H98" s="182"/>
      <c r="I98" s="182"/>
      <c r="J98" s="182"/>
      <c r="K98" s="182"/>
      <c r="L98" s="182"/>
      <c r="M98" s="182"/>
    </row>
    <row r="99" spans="1:13" ht="25.5" customHeight="1">
      <c r="A99" s="75">
        <v>12</v>
      </c>
      <c r="B99" s="75" t="s">
        <v>133</v>
      </c>
      <c r="C99" s="75"/>
      <c r="D99" s="75"/>
      <c r="E99" s="98" t="s">
        <v>159</v>
      </c>
      <c r="F99" s="98"/>
      <c r="G99" s="98"/>
      <c r="H99" s="98"/>
      <c r="I99" s="75" t="s">
        <v>43</v>
      </c>
      <c r="J99" s="76">
        <v>2500000</v>
      </c>
      <c r="K99" s="76"/>
      <c r="L99" s="76"/>
      <c r="M99" s="61">
        <f>IF(COUNTIF(H100:H105,"TRUE")=0,"",2500000)</f>
      </c>
    </row>
    <row r="100" spans="1:13" ht="25.5" customHeight="1">
      <c r="A100" s="75"/>
      <c r="B100" s="75"/>
      <c r="C100" s="75"/>
      <c r="D100" s="75"/>
      <c r="E100" s="11" t="s">
        <v>93</v>
      </c>
      <c r="F100" s="67" t="s">
        <v>50</v>
      </c>
      <c r="G100" s="67"/>
      <c r="H100" s="1" t="b">
        <v>0</v>
      </c>
      <c r="I100" s="75"/>
      <c r="J100" s="76"/>
      <c r="K100" s="76"/>
      <c r="L100" s="76"/>
      <c r="M100" s="62"/>
    </row>
    <row r="101" spans="1:13" ht="25.5" customHeight="1">
      <c r="A101" s="75"/>
      <c r="B101" s="75"/>
      <c r="C101" s="75"/>
      <c r="D101" s="75"/>
      <c r="E101" s="11" t="s">
        <v>94</v>
      </c>
      <c r="F101" s="67" t="s">
        <v>117</v>
      </c>
      <c r="G101" s="67"/>
      <c r="H101" s="1" t="b">
        <v>0</v>
      </c>
      <c r="I101" s="75"/>
      <c r="J101" s="76"/>
      <c r="K101" s="76"/>
      <c r="L101" s="76"/>
      <c r="M101" s="62"/>
    </row>
    <row r="102" spans="1:13" ht="25.5" customHeight="1">
      <c r="A102" s="75"/>
      <c r="B102" s="75"/>
      <c r="C102" s="75"/>
      <c r="D102" s="75"/>
      <c r="E102" s="11" t="s">
        <v>95</v>
      </c>
      <c r="F102" s="67" t="s">
        <v>40</v>
      </c>
      <c r="G102" s="67"/>
      <c r="H102" s="1" t="b">
        <v>0</v>
      </c>
      <c r="I102" s="75"/>
      <c r="J102" s="76"/>
      <c r="K102" s="76"/>
      <c r="L102" s="76"/>
      <c r="M102" s="62"/>
    </row>
    <row r="103" spans="1:13" ht="25.5" customHeight="1">
      <c r="A103" s="75"/>
      <c r="B103" s="75"/>
      <c r="C103" s="75"/>
      <c r="D103" s="75"/>
      <c r="E103" s="11" t="s">
        <v>264</v>
      </c>
      <c r="F103" s="67" t="s">
        <v>41</v>
      </c>
      <c r="G103" s="67"/>
      <c r="H103" s="1" t="b">
        <v>0</v>
      </c>
      <c r="I103" s="75"/>
      <c r="J103" s="76"/>
      <c r="K103" s="76"/>
      <c r="L103" s="76"/>
      <c r="M103" s="62"/>
    </row>
    <row r="104" spans="1:13" ht="25.5" customHeight="1">
      <c r="A104" s="75"/>
      <c r="B104" s="75"/>
      <c r="C104" s="75"/>
      <c r="D104" s="75"/>
      <c r="E104" s="11" t="s">
        <v>265</v>
      </c>
      <c r="F104" s="68" t="s">
        <v>262</v>
      </c>
      <c r="G104" s="69"/>
      <c r="H104" s="1" t="b">
        <v>0</v>
      </c>
      <c r="I104" s="75"/>
      <c r="J104" s="76"/>
      <c r="K104" s="76"/>
      <c r="L104" s="76"/>
      <c r="M104" s="62"/>
    </row>
    <row r="105" spans="1:13" ht="25.5" customHeight="1">
      <c r="A105" s="75"/>
      <c r="B105" s="75"/>
      <c r="C105" s="75"/>
      <c r="D105" s="75"/>
      <c r="E105" s="11" t="s">
        <v>266</v>
      </c>
      <c r="F105" s="67" t="s">
        <v>263</v>
      </c>
      <c r="G105" s="67"/>
      <c r="H105" s="1" t="b">
        <v>0</v>
      </c>
      <c r="I105" s="75"/>
      <c r="J105" s="76"/>
      <c r="K105" s="76"/>
      <c r="L105" s="76"/>
      <c r="M105" s="63"/>
    </row>
    <row r="106" spans="1:13" ht="25.5" customHeight="1">
      <c r="A106" s="9">
        <v>13</v>
      </c>
      <c r="B106" s="75" t="s">
        <v>133</v>
      </c>
      <c r="C106" s="75"/>
      <c r="D106" s="75"/>
      <c r="E106" s="68" t="s">
        <v>132</v>
      </c>
      <c r="F106" s="81"/>
      <c r="G106" s="69"/>
      <c r="H106" s="1" t="b">
        <v>0</v>
      </c>
      <c r="I106" s="9" t="s">
        <v>43</v>
      </c>
      <c r="J106" s="76">
        <v>3000000</v>
      </c>
      <c r="K106" s="76"/>
      <c r="L106" s="76"/>
      <c r="M106" s="25">
        <f>IF(COUNTIF(H106,"TRUE")=0,"",3000000)</f>
      </c>
    </row>
    <row r="107" spans="1:13" ht="33.75" customHeight="1">
      <c r="A107" s="8" t="s">
        <v>77</v>
      </c>
      <c r="B107" s="182" t="s">
        <v>321</v>
      </c>
      <c r="C107" s="182"/>
      <c r="D107" s="182"/>
      <c r="E107" s="182"/>
      <c r="F107" s="182"/>
      <c r="G107" s="182"/>
      <c r="H107" s="182"/>
      <c r="I107" s="182"/>
      <c r="J107" s="182"/>
      <c r="K107" s="182"/>
      <c r="L107" s="182"/>
      <c r="M107" s="182"/>
    </row>
    <row r="108" spans="1:13" ht="33.75" customHeight="1">
      <c r="A108" s="9">
        <v>14</v>
      </c>
      <c r="B108" s="75" t="s">
        <v>134</v>
      </c>
      <c r="C108" s="75"/>
      <c r="D108" s="75"/>
      <c r="E108" s="68" t="s">
        <v>80</v>
      </c>
      <c r="F108" s="81"/>
      <c r="G108" s="69"/>
      <c r="H108" s="1" t="b">
        <v>0</v>
      </c>
      <c r="I108" s="9" t="s">
        <v>43</v>
      </c>
      <c r="J108" s="76">
        <v>2500000</v>
      </c>
      <c r="K108" s="76"/>
      <c r="L108" s="76"/>
      <c r="M108" s="10">
        <f>IF(COUNTIF(H108,"TRUE")=0,"",2500000)</f>
      </c>
    </row>
    <row r="109" spans="1:13" ht="33.75" customHeight="1">
      <c r="A109" s="9">
        <v>15</v>
      </c>
      <c r="B109" s="75" t="s">
        <v>135</v>
      </c>
      <c r="C109" s="75"/>
      <c r="D109" s="75"/>
      <c r="E109" s="67" t="s">
        <v>136</v>
      </c>
      <c r="F109" s="67"/>
      <c r="G109" s="67"/>
      <c r="H109" s="1" t="b">
        <v>0</v>
      </c>
      <c r="I109" s="13" t="s">
        <v>44</v>
      </c>
      <c r="J109" s="76">
        <v>2500000</v>
      </c>
      <c r="K109" s="76"/>
      <c r="L109" s="76"/>
      <c r="M109" s="12">
        <f>IF(COUNTIF(H109,"TRUE")=0,"",2500000)</f>
      </c>
    </row>
    <row r="110" spans="1:13" ht="25.5" customHeight="1">
      <c r="A110" s="75">
        <v>16</v>
      </c>
      <c r="B110" s="75" t="s">
        <v>134</v>
      </c>
      <c r="C110" s="75"/>
      <c r="D110" s="75"/>
      <c r="E110" s="146" t="s">
        <v>163</v>
      </c>
      <c r="F110" s="146"/>
      <c r="G110" s="146"/>
      <c r="H110" s="146"/>
      <c r="I110" s="75" t="s">
        <v>45</v>
      </c>
      <c r="J110" s="76">
        <v>3000000</v>
      </c>
      <c r="K110" s="76"/>
      <c r="L110" s="76"/>
      <c r="M110" s="80">
        <f>IF(COUNTIF(H111:H114,"TRUE")=0,"",3000000)</f>
      </c>
    </row>
    <row r="111" spans="1:13" ht="25.5" customHeight="1">
      <c r="A111" s="75"/>
      <c r="B111" s="75"/>
      <c r="C111" s="75"/>
      <c r="D111" s="75"/>
      <c r="E111" s="11" t="s">
        <v>98</v>
      </c>
      <c r="F111" s="67" t="s">
        <v>65</v>
      </c>
      <c r="G111" s="67"/>
      <c r="H111" s="1" t="b">
        <v>0</v>
      </c>
      <c r="I111" s="75"/>
      <c r="J111" s="76"/>
      <c r="K111" s="76"/>
      <c r="L111" s="76"/>
      <c r="M111" s="80"/>
    </row>
    <row r="112" spans="1:13" ht="25.5" customHeight="1">
      <c r="A112" s="75"/>
      <c r="B112" s="75"/>
      <c r="C112" s="75"/>
      <c r="D112" s="75"/>
      <c r="E112" s="11" t="s">
        <v>99</v>
      </c>
      <c r="F112" s="67" t="s">
        <v>66</v>
      </c>
      <c r="G112" s="67"/>
      <c r="H112" s="1" t="b">
        <v>0</v>
      </c>
      <c r="I112" s="75"/>
      <c r="J112" s="76"/>
      <c r="K112" s="76"/>
      <c r="L112" s="76"/>
      <c r="M112" s="80"/>
    </row>
    <row r="113" spans="1:13" ht="25.5" customHeight="1">
      <c r="A113" s="75"/>
      <c r="B113" s="75"/>
      <c r="C113" s="75"/>
      <c r="D113" s="75"/>
      <c r="E113" s="11" t="s">
        <v>100</v>
      </c>
      <c r="F113" s="67" t="s">
        <v>67</v>
      </c>
      <c r="G113" s="67"/>
      <c r="H113" s="1" t="b">
        <v>0</v>
      </c>
      <c r="I113" s="75"/>
      <c r="J113" s="76"/>
      <c r="K113" s="76"/>
      <c r="L113" s="76"/>
      <c r="M113" s="80"/>
    </row>
    <row r="114" spans="1:13" ht="25.5" customHeight="1">
      <c r="A114" s="75"/>
      <c r="B114" s="75"/>
      <c r="C114" s="75"/>
      <c r="D114" s="75"/>
      <c r="E114" s="11" t="s">
        <v>267</v>
      </c>
      <c r="F114" s="67" t="s">
        <v>68</v>
      </c>
      <c r="G114" s="67"/>
      <c r="H114" s="1" t="b">
        <v>0</v>
      </c>
      <c r="I114" s="75"/>
      <c r="J114" s="76"/>
      <c r="K114" s="76"/>
      <c r="L114" s="76"/>
      <c r="M114" s="80"/>
    </row>
    <row r="115" spans="1:13" ht="25.5" customHeight="1">
      <c r="A115" s="8" t="s">
        <v>81</v>
      </c>
      <c r="B115" s="182" t="s">
        <v>195</v>
      </c>
      <c r="C115" s="182"/>
      <c r="D115" s="182"/>
      <c r="E115" s="182"/>
      <c r="F115" s="182"/>
      <c r="G115" s="182"/>
      <c r="H115" s="182" t="b">
        <v>0</v>
      </c>
      <c r="I115" s="182"/>
      <c r="J115" s="182"/>
      <c r="K115" s="182"/>
      <c r="L115" s="182"/>
      <c r="M115" s="182"/>
    </row>
    <row r="116" spans="1:13" s="28" customFormat="1" ht="25.5" customHeight="1">
      <c r="A116" s="49">
        <v>17</v>
      </c>
      <c r="B116" s="52" t="s">
        <v>143</v>
      </c>
      <c r="C116" s="53"/>
      <c r="D116" s="54"/>
      <c r="E116" s="147" t="s">
        <v>268</v>
      </c>
      <c r="F116" s="148"/>
      <c r="G116" s="148"/>
      <c r="H116" s="149"/>
      <c r="I116" s="49" t="s">
        <v>43</v>
      </c>
      <c r="J116" s="40">
        <v>2500000</v>
      </c>
      <c r="K116" s="41"/>
      <c r="L116" s="42"/>
      <c r="M116" s="61">
        <f>IF(COUNTIF(H117:H120,"TRUE")=0,"",2500000)</f>
      </c>
    </row>
    <row r="117" spans="1:13" s="28" customFormat="1" ht="25.5" customHeight="1">
      <c r="A117" s="50"/>
      <c r="B117" s="55"/>
      <c r="C117" s="56"/>
      <c r="D117" s="57"/>
      <c r="E117" s="29" t="s">
        <v>269</v>
      </c>
      <c r="F117" s="144" t="s">
        <v>65</v>
      </c>
      <c r="G117" s="145"/>
      <c r="H117" s="1" t="b">
        <v>0</v>
      </c>
      <c r="I117" s="50"/>
      <c r="J117" s="43"/>
      <c r="K117" s="44"/>
      <c r="L117" s="45"/>
      <c r="M117" s="62"/>
    </row>
    <row r="118" spans="1:13" s="28" customFormat="1" ht="25.5" customHeight="1">
      <c r="A118" s="50"/>
      <c r="B118" s="55"/>
      <c r="C118" s="56"/>
      <c r="D118" s="57"/>
      <c r="E118" s="29" t="s">
        <v>270</v>
      </c>
      <c r="F118" s="144" t="s">
        <v>66</v>
      </c>
      <c r="G118" s="145"/>
      <c r="H118" s="1" t="b">
        <v>0</v>
      </c>
      <c r="I118" s="50"/>
      <c r="J118" s="43"/>
      <c r="K118" s="44"/>
      <c r="L118" s="45"/>
      <c r="M118" s="62"/>
    </row>
    <row r="119" spans="1:13" ht="25.5" customHeight="1">
      <c r="A119" s="50"/>
      <c r="B119" s="55"/>
      <c r="C119" s="56"/>
      <c r="D119" s="57"/>
      <c r="E119" s="29" t="s">
        <v>271</v>
      </c>
      <c r="F119" s="68" t="s">
        <v>67</v>
      </c>
      <c r="G119" s="69"/>
      <c r="H119" s="1" t="b">
        <v>0</v>
      </c>
      <c r="I119" s="50"/>
      <c r="J119" s="43"/>
      <c r="K119" s="44"/>
      <c r="L119" s="45"/>
      <c r="M119" s="62"/>
    </row>
    <row r="120" spans="1:13" ht="25.5" customHeight="1">
      <c r="A120" s="51"/>
      <c r="B120" s="58"/>
      <c r="C120" s="59"/>
      <c r="D120" s="60"/>
      <c r="E120" s="29" t="s">
        <v>272</v>
      </c>
      <c r="F120" s="68" t="s">
        <v>68</v>
      </c>
      <c r="G120" s="69"/>
      <c r="H120" s="1" t="b">
        <v>0</v>
      </c>
      <c r="I120" s="51"/>
      <c r="J120" s="46"/>
      <c r="K120" s="47"/>
      <c r="L120" s="48"/>
      <c r="M120" s="63"/>
    </row>
    <row r="121" spans="1:13" ht="25.5" customHeight="1">
      <c r="A121" s="101">
        <v>18</v>
      </c>
      <c r="B121" s="75" t="s">
        <v>143</v>
      </c>
      <c r="C121" s="75"/>
      <c r="D121" s="75"/>
      <c r="E121" s="146" t="s">
        <v>183</v>
      </c>
      <c r="F121" s="146"/>
      <c r="G121" s="146"/>
      <c r="H121" s="146"/>
      <c r="I121" s="75" t="s">
        <v>44</v>
      </c>
      <c r="J121" s="76">
        <v>2000000</v>
      </c>
      <c r="K121" s="76"/>
      <c r="L121" s="76"/>
      <c r="M121" s="80">
        <f>IF(COUNTIF(H122:H125,"TRUE")=0,"",2000000)</f>
      </c>
    </row>
    <row r="122" spans="1:13" ht="25.5" customHeight="1">
      <c r="A122" s="101"/>
      <c r="B122" s="75"/>
      <c r="C122" s="75"/>
      <c r="D122" s="75"/>
      <c r="E122" s="11" t="s">
        <v>104</v>
      </c>
      <c r="F122" s="67" t="s">
        <v>40</v>
      </c>
      <c r="G122" s="67"/>
      <c r="H122" s="1" t="b">
        <v>0</v>
      </c>
      <c r="I122" s="75"/>
      <c r="J122" s="76"/>
      <c r="K122" s="76"/>
      <c r="L122" s="76"/>
      <c r="M122" s="80"/>
    </row>
    <row r="123" spans="1:13" ht="25.5" customHeight="1">
      <c r="A123" s="101"/>
      <c r="B123" s="75"/>
      <c r="C123" s="75"/>
      <c r="D123" s="75"/>
      <c r="E123" s="11" t="s">
        <v>105</v>
      </c>
      <c r="F123" s="67" t="s">
        <v>41</v>
      </c>
      <c r="G123" s="67"/>
      <c r="H123" s="1" t="b">
        <v>0</v>
      </c>
      <c r="I123" s="75"/>
      <c r="J123" s="76"/>
      <c r="K123" s="76"/>
      <c r="L123" s="76"/>
      <c r="M123" s="80"/>
    </row>
    <row r="124" spans="1:13" ht="25.5" customHeight="1">
      <c r="A124" s="101"/>
      <c r="B124" s="75"/>
      <c r="C124" s="75"/>
      <c r="D124" s="75"/>
      <c r="E124" s="11" t="s">
        <v>106</v>
      </c>
      <c r="F124" s="67" t="s">
        <v>144</v>
      </c>
      <c r="G124" s="67"/>
      <c r="H124" s="1" t="b">
        <v>0</v>
      </c>
      <c r="I124" s="75"/>
      <c r="J124" s="76"/>
      <c r="K124" s="76"/>
      <c r="L124" s="76"/>
      <c r="M124" s="80"/>
    </row>
    <row r="125" spans="1:13" ht="25.5" customHeight="1">
      <c r="A125" s="101"/>
      <c r="B125" s="75"/>
      <c r="C125" s="75"/>
      <c r="D125" s="75"/>
      <c r="E125" s="11" t="s">
        <v>273</v>
      </c>
      <c r="F125" s="67" t="s">
        <v>50</v>
      </c>
      <c r="G125" s="67"/>
      <c r="H125" s="1" t="b">
        <v>0</v>
      </c>
      <c r="I125" s="75"/>
      <c r="J125" s="76"/>
      <c r="K125" s="76"/>
      <c r="L125" s="76"/>
      <c r="M125" s="80"/>
    </row>
    <row r="126" spans="1:13" ht="25.5" customHeight="1">
      <c r="A126" s="75">
        <v>19</v>
      </c>
      <c r="B126" s="75" t="s">
        <v>274</v>
      </c>
      <c r="C126" s="75"/>
      <c r="D126" s="75"/>
      <c r="E126" s="146" t="s">
        <v>96</v>
      </c>
      <c r="F126" s="146"/>
      <c r="G126" s="146"/>
      <c r="H126" s="146"/>
      <c r="I126" s="75" t="s">
        <v>45</v>
      </c>
      <c r="J126" s="76">
        <v>2500000</v>
      </c>
      <c r="K126" s="76"/>
      <c r="L126" s="76"/>
      <c r="M126" s="61">
        <f>IF(COUNTIF(H127:H130,"TRUE")=0,"",2500000)</f>
      </c>
    </row>
    <row r="127" spans="1:13" ht="25.5" customHeight="1">
      <c r="A127" s="75"/>
      <c r="B127" s="75"/>
      <c r="C127" s="75"/>
      <c r="D127" s="75"/>
      <c r="E127" s="11" t="s">
        <v>107</v>
      </c>
      <c r="F127" s="67" t="s">
        <v>65</v>
      </c>
      <c r="G127" s="67"/>
      <c r="H127" s="1" t="b">
        <v>0</v>
      </c>
      <c r="I127" s="75"/>
      <c r="J127" s="76"/>
      <c r="K127" s="76"/>
      <c r="L127" s="76"/>
      <c r="M127" s="62"/>
    </row>
    <row r="128" spans="1:13" ht="25.5" customHeight="1">
      <c r="A128" s="75"/>
      <c r="B128" s="75"/>
      <c r="C128" s="75"/>
      <c r="D128" s="75"/>
      <c r="E128" s="11" t="s">
        <v>108</v>
      </c>
      <c r="F128" s="67" t="s">
        <v>66</v>
      </c>
      <c r="G128" s="67"/>
      <c r="H128" s="1" t="b">
        <v>0</v>
      </c>
      <c r="I128" s="75"/>
      <c r="J128" s="76"/>
      <c r="K128" s="76"/>
      <c r="L128" s="76"/>
      <c r="M128" s="62"/>
    </row>
    <row r="129" spans="1:13" ht="25.5" customHeight="1">
      <c r="A129" s="75"/>
      <c r="B129" s="75"/>
      <c r="C129" s="75"/>
      <c r="D129" s="75"/>
      <c r="E129" s="11" t="s">
        <v>109</v>
      </c>
      <c r="F129" s="67" t="s">
        <v>67</v>
      </c>
      <c r="G129" s="67"/>
      <c r="H129" s="1" t="b">
        <v>0</v>
      </c>
      <c r="I129" s="75"/>
      <c r="J129" s="76"/>
      <c r="K129" s="76"/>
      <c r="L129" s="76"/>
      <c r="M129" s="62"/>
    </row>
    <row r="130" spans="1:13" ht="25.5" customHeight="1">
      <c r="A130" s="75"/>
      <c r="B130" s="75"/>
      <c r="C130" s="75"/>
      <c r="D130" s="75"/>
      <c r="E130" s="11" t="s">
        <v>110</v>
      </c>
      <c r="F130" s="67" t="s">
        <v>68</v>
      </c>
      <c r="G130" s="67"/>
      <c r="H130" s="1" t="b">
        <v>0</v>
      </c>
      <c r="I130" s="75"/>
      <c r="J130" s="76"/>
      <c r="K130" s="76"/>
      <c r="L130" s="76"/>
      <c r="M130" s="62"/>
    </row>
    <row r="131" spans="1:13" ht="25.5" customHeight="1">
      <c r="A131" s="75">
        <v>20</v>
      </c>
      <c r="B131" s="75" t="s">
        <v>274</v>
      </c>
      <c r="C131" s="75"/>
      <c r="D131" s="75"/>
      <c r="E131" s="146" t="s">
        <v>275</v>
      </c>
      <c r="F131" s="146"/>
      <c r="G131" s="146"/>
      <c r="H131" s="146"/>
      <c r="I131" s="75" t="s">
        <v>44</v>
      </c>
      <c r="J131" s="76">
        <v>3000000</v>
      </c>
      <c r="K131" s="76"/>
      <c r="L131" s="76"/>
      <c r="M131" s="61">
        <f>IF(COUNTIF(H132:H133,"TRUE")=0,"",3000000)</f>
      </c>
    </row>
    <row r="132" spans="1:13" ht="25.5" customHeight="1">
      <c r="A132" s="75"/>
      <c r="B132" s="75"/>
      <c r="C132" s="75"/>
      <c r="D132" s="75"/>
      <c r="E132" s="11" t="s">
        <v>111</v>
      </c>
      <c r="F132" s="67" t="s">
        <v>276</v>
      </c>
      <c r="G132" s="67"/>
      <c r="H132" s="1" t="b">
        <v>0</v>
      </c>
      <c r="I132" s="75"/>
      <c r="J132" s="76"/>
      <c r="K132" s="76"/>
      <c r="L132" s="76"/>
      <c r="M132" s="62"/>
    </row>
    <row r="133" spans="1:13" ht="25.5" customHeight="1">
      <c r="A133" s="75"/>
      <c r="B133" s="75"/>
      <c r="C133" s="75"/>
      <c r="D133" s="75"/>
      <c r="E133" s="11" t="s">
        <v>112</v>
      </c>
      <c r="F133" s="67" t="s">
        <v>277</v>
      </c>
      <c r="G133" s="67"/>
      <c r="H133" s="1" t="b">
        <v>0</v>
      </c>
      <c r="I133" s="75"/>
      <c r="J133" s="76"/>
      <c r="K133" s="76"/>
      <c r="L133" s="76"/>
      <c r="M133" s="62"/>
    </row>
    <row r="134" spans="1:13" ht="25.5" customHeight="1">
      <c r="A134" s="75">
        <v>21</v>
      </c>
      <c r="B134" s="75" t="s">
        <v>274</v>
      </c>
      <c r="C134" s="75"/>
      <c r="D134" s="75"/>
      <c r="E134" s="146" t="s">
        <v>278</v>
      </c>
      <c r="F134" s="146"/>
      <c r="G134" s="146"/>
      <c r="H134" s="146"/>
      <c r="I134" s="75" t="s">
        <v>45</v>
      </c>
      <c r="J134" s="76">
        <v>3500000</v>
      </c>
      <c r="K134" s="76"/>
      <c r="L134" s="76"/>
      <c r="M134" s="61">
        <f>IF(COUNTIF(H135:H136,"TRUE")=0,"",3500000)</f>
      </c>
    </row>
    <row r="135" spans="1:13" ht="25.5" customHeight="1">
      <c r="A135" s="75"/>
      <c r="B135" s="75"/>
      <c r="C135" s="75"/>
      <c r="D135" s="75"/>
      <c r="E135" s="11" t="s">
        <v>113</v>
      </c>
      <c r="F135" s="67" t="s">
        <v>279</v>
      </c>
      <c r="G135" s="67"/>
      <c r="H135" s="1" t="b">
        <v>0</v>
      </c>
      <c r="I135" s="75"/>
      <c r="J135" s="76"/>
      <c r="K135" s="76"/>
      <c r="L135" s="76"/>
      <c r="M135" s="62"/>
    </row>
    <row r="136" spans="1:13" ht="25.5" customHeight="1">
      <c r="A136" s="75"/>
      <c r="B136" s="75"/>
      <c r="C136" s="75"/>
      <c r="D136" s="75"/>
      <c r="E136" s="11" t="s">
        <v>114</v>
      </c>
      <c r="F136" s="67" t="s">
        <v>280</v>
      </c>
      <c r="G136" s="67"/>
      <c r="H136" s="1" t="b">
        <v>0</v>
      </c>
      <c r="I136" s="75"/>
      <c r="J136" s="76"/>
      <c r="K136" s="76"/>
      <c r="L136" s="76"/>
      <c r="M136" s="62"/>
    </row>
    <row r="137" spans="1:13" ht="25.5" customHeight="1">
      <c r="A137" s="16" t="s">
        <v>146</v>
      </c>
      <c r="B137" s="108" t="s">
        <v>281</v>
      </c>
      <c r="C137" s="108"/>
      <c r="D137" s="108"/>
      <c r="E137" s="108"/>
      <c r="F137" s="108"/>
      <c r="G137" s="108"/>
      <c r="H137" s="108"/>
      <c r="I137" s="108"/>
      <c r="J137" s="108"/>
      <c r="K137" s="108"/>
      <c r="L137" s="108"/>
      <c r="M137" s="108"/>
    </row>
    <row r="138" spans="1:13" ht="25.5" customHeight="1">
      <c r="A138" s="101">
        <v>22</v>
      </c>
      <c r="B138" s="75" t="s">
        <v>150</v>
      </c>
      <c r="C138" s="75"/>
      <c r="D138" s="75"/>
      <c r="E138" s="98" t="s">
        <v>159</v>
      </c>
      <c r="F138" s="98"/>
      <c r="G138" s="98"/>
      <c r="H138" s="98"/>
      <c r="I138" s="91" t="s">
        <v>44</v>
      </c>
      <c r="J138" s="76">
        <v>2000000</v>
      </c>
      <c r="K138" s="76"/>
      <c r="L138" s="76"/>
      <c r="M138" s="61">
        <f>IF(COUNTIF(H139:H142,"TRUE")=0,"",2000000)</f>
      </c>
    </row>
    <row r="139" spans="1:13" ht="25.5" customHeight="1">
      <c r="A139" s="101"/>
      <c r="B139" s="75"/>
      <c r="C139" s="75"/>
      <c r="D139" s="75"/>
      <c r="E139" s="11" t="s">
        <v>322</v>
      </c>
      <c r="F139" s="67" t="s">
        <v>50</v>
      </c>
      <c r="G139" s="67"/>
      <c r="H139" s="1" t="b">
        <v>0</v>
      </c>
      <c r="I139" s="91"/>
      <c r="J139" s="76"/>
      <c r="K139" s="76"/>
      <c r="L139" s="76"/>
      <c r="M139" s="62"/>
    </row>
    <row r="140" spans="1:13" ht="25.5" customHeight="1">
      <c r="A140" s="101"/>
      <c r="B140" s="75"/>
      <c r="C140" s="75"/>
      <c r="D140" s="75"/>
      <c r="E140" s="11" t="s">
        <v>323</v>
      </c>
      <c r="F140" s="67" t="s">
        <v>117</v>
      </c>
      <c r="G140" s="67"/>
      <c r="H140" s="1" t="b">
        <v>0</v>
      </c>
      <c r="I140" s="91"/>
      <c r="J140" s="76"/>
      <c r="K140" s="76"/>
      <c r="L140" s="76"/>
      <c r="M140" s="62"/>
    </row>
    <row r="141" spans="1:13" ht="25.5" customHeight="1">
      <c r="A141" s="101"/>
      <c r="B141" s="75"/>
      <c r="C141" s="75"/>
      <c r="D141" s="75"/>
      <c r="E141" s="11" t="s">
        <v>324</v>
      </c>
      <c r="F141" s="67" t="s">
        <v>40</v>
      </c>
      <c r="G141" s="67"/>
      <c r="H141" s="1" t="b">
        <v>0</v>
      </c>
      <c r="I141" s="91"/>
      <c r="J141" s="76"/>
      <c r="K141" s="76"/>
      <c r="L141" s="76"/>
      <c r="M141" s="62"/>
    </row>
    <row r="142" spans="1:13" ht="25.5" customHeight="1">
      <c r="A142" s="101"/>
      <c r="B142" s="75"/>
      <c r="C142" s="75"/>
      <c r="D142" s="75"/>
      <c r="E142" s="11" t="s">
        <v>325</v>
      </c>
      <c r="F142" s="67" t="s">
        <v>41</v>
      </c>
      <c r="G142" s="67"/>
      <c r="H142" s="1" t="b">
        <v>0</v>
      </c>
      <c r="I142" s="91"/>
      <c r="J142" s="76"/>
      <c r="K142" s="76"/>
      <c r="L142" s="76"/>
      <c r="M142" s="63"/>
    </row>
    <row r="143" spans="1:13" ht="22.5" customHeight="1">
      <c r="A143" s="101">
        <v>23</v>
      </c>
      <c r="B143" s="75" t="s">
        <v>151</v>
      </c>
      <c r="C143" s="75"/>
      <c r="D143" s="75"/>
      <c r="E143" s="98" t="s">
        <v>159</v>
      </c>
      <c r="F143" s="98"/>
      <c r="G143" s="98"/>
      <c r="H143" s="98"/>
      <c r="I143" s="91" t="s">
        <v>44</v>
      </c>
      <c r="J143" s="40">
        <v>2000000</v>
      </c>
      <c r="K143" s="41"/>
      <c r="L143" s="42"/>
      <c r="M143" s="61">
        <f>IF(COUNTIF(H144:H146,"TRUE")=0,"",2000000)</f>
      </c>
    </row>
    <row r="144" spans="1:13" ht="25.5" customHeight="1">
      <c r="A144" s="101"/>
      <c r="B144" s="75"/>
      <c r="C144" s="75"/>
      <c r="D144" s="75"/>
      <c r="E144" s="11" t="s">
        <v>54</v>
      </c>
      <c r="F144" s="67" t="s">
        <v>50</v>
      </c>
      <c r="G144" s="67"/>
      <c r="H144" s="1" t="b">
        <v>0</v>
      </c>
      <c r="I144" s="91"/>
      <c r="J144" s="43"/>
      <c r="K144" s="44"/>
      <c r="L144" s="45"/>
      <c r="M144" s="62"/>
    </row>
    <row r="145" spans="1:13" ht="25.5" customHeight="1">
      <c r="A145" s="101"/>
      <c r="B145" s="75"/>
      <c r="C145" s="75"/>
      <c r="D145" s="75"/>
      <c r="E145" s="11" t="s">
        <v>55</v>
      </c>
      <c r="F145" s="67" t="s">
        <v>117</v>
      </c>
      <c r="G145" s="67"/>
      <c r="H145" s="1" t="b">
        <v>0</v>
      </c>
      <c r="I145" s="91"/>
      <c r="J145" s="43"/>
      <c r="K145" s="44"/>
      <c r="L145" s="45"/>
      <c r="M145" s="62"/>
    </row>
    <row r="146" spans="1:13" ht="32.25" customHeight="1">
      <c r="A146" s="101"/>
      <c r="B146" s="75"/>
      <c r="C146" s="75"/>
      <c r="D146" s="75"/>
      <c r="E146" s="11" t="s">
        <v>56</v>
      </c>
      <c r="F146" s="67" t="s">
        <v>172</v>
      </c>
      <c r="G146" s="67"/>
      <c r="H146" s="1" t="b">
        <v>0</v>
      </c>
      <c r="I146" s="91"/>
      <c r="J146" s="46"/>
      <c r="K146" s="47"/>
      <c r="L146" s="48"/>
      <c r="M146" s="62"/>
    </row>
    <row r="147" spans="1:13" ht="25.5" customHeight="1">
      <c r="A147" s="142">
        <v>24</v>
      </c>
      <c r="B147" s="91" t="s">
        <v>149</v>
      </c>
      <c r="C147" s="91"/>
      <c r="D147" s="91"/>
      <c r="E147" s="143" t="s">
        <v>166</v>
      </c>
      <c r="F147" s="143"/>
      <c r="G147" s="143"/>
      <c r="H147" s="143"/>
      <c r="I147" s="91" t="s">
        <v>44</v>
      </c>
      <c r="J147" s="40">
        <v>2500000</v>
      </c>
      <c r="K147" s="41"/>
      <c r="L147" s="42"/>
      <c r="M147" s="80">
        <f>IF(COUNTIF(H148:H152,"TRUE")=0,"",2500000)</f>
      </c>
    </row>
    <row r="148" spans="1:13" ht="25.5" customHeight="1">
      <c r="A148" s="142"/>
      <c r="B148" s="91"/>
      <c r="C148" s="91"/>
      <c r="D148" s="91"/>
      <c r="E148" s="11" t="s">
        <v>118</v>
      </c>
      <c r="F148" s="92" t="s">
        <v>167</v>
      </c>
      <c r="G148" s="92"/>
      <c r="H148" s="1" t="b">
        <v>0</v>
      </c>
      <c r="I148" s="91"/>
      <c r="J148" s="43"/>
      <c r="K148" s="44"/>
      <c r="L148" s="45"/>
      <c r="M148" s="80"/>
    </row>
    <row r="149" spans="1:13" ht="25.5" customHeight="1">
      <c r="A149" s="142"/>
      <c r="B149" s="91"/>
      <c r="C149" s="91"/>
      <c r="D149" s="91"/>
      <c r="E149" s="11" t="s">
        <v>119</v>
      </c>
      <c r="F149" s="92" t="s">
        <v>168</v>
      </c>
      <c r="G149" s="92"/>
      <c r="H149" s="1" t="b">
        <v>0</v>
      </c>
      <c r="I149" s="91"/>
      <c r="J149" s="43"/>
      <c r="K149" s="44"/>
      <c r="L149" s="45"/>
      <c r="M149" s="80"/>
    </row>
    <row r="150" spans="1:13" ht="25.5" customHeight="1">
      <c r="A150" s="142"/>
      <c r="B150" s="91"/>
      <c r="C150" s="91"/>
      <c r="D150" s="91"/>
      <c r="E150" s="11" t="s">
        <v>120</v>
      </c>
      <c r="F150" s="92" t="s">
        <v>169</v>
      </c>
      <c r="G150" s="92"/>
      <c r="H150" s="1" t="b">
        <v>0</v>
      </c>
      <c r="I150" s="91"/>
      <c r="J150" s="43"/>
      <c r="K150" s="44"/>
      <c r="L150" s="45"/>
      <c r="M150" s="80"/>
    </row>
    <row r="151" spans="1:13" ht="25.5" customHeight="1">
      <c r="A151" s="142"/>
      <c r="B151" s="91"/>
      <c r="C151" s="91"/>
      <c r="D151" s="91"/>
      <c r="E151" s="11" t="s">
        <v>121</v>
      </c>
      <c r="F151" s="92" t="s">
        <v>170</v>
      </c>
      <c r="G151" s="92"/>
      <c r="H151" s="1" t="b">
        <v>0</v>
      </c>
      <c r="I151" s="91"/>
      <c r="J151" s="43"/>
      <c r="K151" s="44"/>
      <c r="L151" s="45"/>
      <c r="M151" s="80"/>
    </row>
    <row r="152" spans="1:13" ht="25.5" customHeight="1">
      <c r="A152" s="142"/>
      <c r="B152" s="91"/>
      <c r="C152" s="91"/>
      <c r="D152" s="91"/>
      <c r="E152" s="11" t="s">
        <v>122</v>
      </c>
      <c r="F152" s="92" t="s">
        <v>171</v>
      </c>
      <c r="G152" s="92"/>
      <c r="H152" s="1" t="b">
        <v>0</v>
      </c>
      <c r="I152" s="91"/>
      <c r="J152" s="46"/>
      <c r="K152" s="47"/>
      <c r="L152" s="48"/>
      <c r="M152" s="80"/>
    </row>
    <row r="153" spans="1:13" ht="25.5" customHeight="1">
      <c r="A153" s="142">
        <v>25</v>
      </c>
      <c r="B153" s="91" t="s">
        <v>149</v>
      </c>
      <c r="C153" s="91"/>
      <c r="D153" s="91"/>
      <c r="E153" s="143" t="s">
        <v>159</v>
      </c>
      <c r="F153" s="143"/>
      <c r="G153" s="143"/>
      <c r="H153" s="143"/>
      <c r="I153" s="91" t="s">
        <v>45</v>
      </c>
      <c r="J153" s="40">
        <v>2500000</v>
      </c>
      <c r="K153" s="41"/>
      <c r="L153" s="42"/>
      <c r="M153" s="80">
        <f>IF(COUNTIF(H154:H160,"TRUE")=0,"",2500000)</f>
      </c>
    </row>
    <row r="154" spans="1:13" ht="25.5" customHeight="1">
      <c r="A154" s="142"/>
      <c r="B154" s="91"/>
      <c r="C154" s="91"/>
      <c r="D154" s="91"/>
      <c r="E154" s="11" t="s">
        <v>60</v>
      </c>
      <c r="F154" s="92" t="s">
        <v>117</v>
      </c>
      <c r="G154" s="92"/>
      <c r="H154" s="1" t="b">
        <v>0</v>
      </c>
      <c r="I154" s="91"/>
      <c r="J154" s="43"/>
      <c r="K154" s="44"/>
      <c r="L154" s="45"/>
      <c r="M154" s="80"/>
    </row>
    <row r="155" spans="1:13" ht="25.5" customHeight="1">
      <c r="A155" s="142"/>
      <c r="B155" s="91"/>
      <c r="C155" s="91"/>
      <c r="D155" s="91"/>
      <c r="E155" s="11" t="s">
        <v>61</v>
      </c>
      <c r="F155" s="92" t="s">
        <v>188</v>
      </c>
      <c r="G155" s="92"/>
      <c r="H155" s="1" t="b">
        <v>0</v>
      </c>
      <c r="I155" s="91"/>
      <c r="J155" s="43"/>
      <c r="K155" s="44"/>
      <c r="L155" s="45"/>
      <c r="M155" s="80"/>
    </row>
    <row r="156" spans="1:13" ht="31.5" customHeight="1">
      <c r="A156" s="142"/>
      <c r="B156" s="91"/>
      <c r="C156" s="91"/>
      <c r="D156" s="91"/>
      <c r="E156" s="11" t="s">
        <v>62</v>
      </c>
      <c r="F156" s="92" t="s">
        <v>189</v>
      </c>
      <c r="G156" s="92"/>
      <c r="H156" s="1" t="b">
        <v>0</v>
      </c>
      <c r="I156" s="91"/>
      <c r="J156" s="43"/>
      <c r="K156" s="44"/>
      <c r="L156" s="45"/>
      <c r="M156" s="80"/>
    </row>
    <row r="157" spans="1:13" ht="35.25" customHeight="1">
      <c r="A157" s="142"/>
      <c r="B157" s="91"/>
      <c r="C157" s="91"/>
      <c r="D157" s="91"/>
      <c r="E157" s="11" t="s">
        <v>282</v>
      </c>
      <c r="F157" s="92" t="s">
        <v>190</v>
      </c>
      <c r="G157" s="92"/>
      <c r="H157" s="1" t="b">
        <v>0</v>
      </c>
      <c r="I157" s="91"/>
      <c r="J157" s="43"/>
      <c r="K157" s="44"/>
      <c r="L157" s="45"/>
      <c r="M157" s="80"/>
    </row>
    <row r="158" spans="1:13" ht="48.75" customHeight="1">
      <c r="A158" s="142"/>
      <c r="B158" s="91"/>
      <c r="C158" s="91"/>
      <c r="D158" s="91"/>
      <c r="E158" s="11" t="s">
        <v>283</v>
      </c>
      <c r="F158" s="92" t="s">
        <v>191</v>
      </c>
      <c r="G158" s="92"/>
      <c r="H158" s="1" t="b">
        <v>0</v>
      </c>
      <c r="I158" s="91"/>
      <c r="J158" s="43"/>
      <c r="K158" s="44"/>
      <c r="L158" s="45"/>
      <c r="M158" s="80"/>
    </row>
    <row r="159" spans="1:13" ht="25.5" customHeight="1">
      <c r="A159" s="142"/>
      <c r="B159" s="91"/>
      <c r="C159" s="91"/>
      <c r="D159" s="91"/>
      <c r="E159" s="11" t="s">
        <v>284</v>
      </c>
      <c r="F159" s="92" t="s">
        <v>192</v>
      </c>
      <c r="G159" s="92"/>
      <c r="H159" s="1" t="b">
        <v>0</v>
      </c>
      <c r="I159" s="91"/>
      <c r="J159" s="43"/>
      <c r="K159" s="44"/>
      <c r="L159" s="45"/>
      <c r="M159" s="80"/>
    </row>
    <row r="160" spans="1:13" ht="25.5" customHeight="1">
      <c r="A160" s="142"/>
      <c r="B160" s="91"/>
      <c r="C160" s="91"/>
      <c r="D160" s="91"/>
      <c r="E160" s="11" t="s">
        <v>285</v>
      </c>
      <c r="F160" s="92" t="s">
        <v>193</v>
      </c>
      <c r="G160" s="92"/>
      <c r="H160" s="1" t="b">
        <v>0</v>
      </c>
      <c r="I160" s="91"/>
      <c r="J160" s="46"/>
      <c r="K160" s="47"/>
      <c r="L160" s="48"/>
      <c r="M160" s="80"/>
    </row>
    <row r="161" spans="1:13" ht="25.5" customHeight="1">
      <c r="A161" s="26">
        <v>26</v>
      </c>
      <c r="B161" s="82" t="s">
        <v>286</v>
      </c>
      <c r="C161" s="83"/>
      <c r="D161" s="84"/>
      <c r="E161" s="85" t="s">
        <v>287</v>
      </c>
      <c r="F161" s="86"/>
      <c r="G161" s="87"/>
      <c r="H161" s="1" t="b">
        <v>0</v>
      </c>
      <c r="I161" s="30" t="s">
        <v>45</v>
      </c>
      <c r="J161" s="88">
        <v>1500000</v>
      </c>
      <c r="K161" s="89"/>
      <c r="L161" s="90"/>
      <c r="M161" s="12">
        <f>IF(COUNTIF(H161,"TRUE")=0,"",1500000)</f>
      </c>
    </row>
    <row r="162" spans="1:13" ht="25.5" customHeight="1">
      <c r="A162" s="26">
        <v>27</v>
      </c>
      <c r="B162" s="82" t="s">
        <v>147</v>
      </c>
      <c r="C162" s="83"/>
      <c r="D162" s="84"/>
      <c r="E162" s="68" t="s">
        <v>148</v>
      </c>
      <c r="F162" s="81"/>
      <c r="G162" s="69"/>
      <c r="H162" s="1" t="b">
        <v>0</v>
      </c>
      <c r="I162" s="30" t="s">
        <v>45</v>
      </c>
      <c r="J162" s="88">
        <v>3000000</v>
      </c>
      <c r="K162" s="89"/>
      <c r="L162" s="90"/>
      <c r="M162" s="12">
        <f>IF(COUNTIF(H162,"TRUE")=0,"",3000000)</f>
      </c>
    </row>
    <row r="163" spans="1:13" ht="25.5" customHeight="1">
      <c r="A163" s="142">
        <v>28</v>
      </c>
      <c r="B163" s="91" t="s">
        <v>152</v>
      </c>
      <c r="C163" s="91"/>
      <c r="D163" s="91"/>
      <c r="E163" s="143" t="s">
        <v>159</v>
      </c>
      <c r="F163" s="143"/>
      <c r="G163" s="143"/>
      <c r="H163" s="143"/>
      <c r="I163" s="91" t="s">
        <v>45</v>
      </c>
      <c r="J163" s="102">
        <v>3000000</v>
      </c>
      <c r="K163" s="103"/>
      <c r="L163" s="103"/>
      <c r="M163" s="80">
        <f>IF(COUNTIF(H164:H168,"TRUE")=0,"",2000000)</f>
      </c>
    </row>
    <row r="164" spans="1:13" ht="30" customHeight="1">
      <c r="A164" s="142"/>
      <c r="B164" s="91"/>
      <c r="C164" s="91"/>
      <c r="D164" s="91"/>
      <c r="E164" s="17" t="s">
        <v>69</v>
      </c>
      <c r="F164" s="92" t="s">
        <v>117</v>
      </c>
      <c r="G164" s="92"/>
      <c r="H164" s="1" t="b">
        <v>0</v>
      </c>
      <c r="I164" s="91"/>
      <c r="J164" s="103"/>
      <c r="K164" s="103"/>
      <c r="L164" s="103"/>
      <c r="M164" s="80"/>
    </row>
    <row r="165" spans="1:13" ht="30" customHeight="1">
      <c r="A165" s="142"/>
      <c r="B165" s="91"/>
      <c r="C165" s="91"/>
      <c r="D165" s="91"/>
      <c r="E165" s="17" t="s">
        <v>70</v>
      </c>
      <c r="F165" s="92" t="s">
        <v>50</v>
      </c>
      <c r="G165" s="92"/>
      <c r="H165" s="1" t="b">
        <v>0</v>
      </c>
      <c r="I165" s="91"/>
      <c r="J165" s="103"/>
      <c r="K165" s="103"/>
      <c r="L165" s="103"/>
      <c r="M165" s="80"/>
    </row>
    <row r="166" spans="1:13" ht="30" customHeight="1">
      <c r="A166" s="142"/>
      <c r="B166" s="91"/>
      <c r="C166" s="91"/>
      <c r="D166" s="91"/>
      <c r="E166" s="17" t="s">
        <v>71</v>
      </c>
      <c r="F166" s="92" t="s">
        <v>40</v>
      </c>
      <c r="G166" s="92"/>
      <c r="H166" s="1" t="b">
        <v>0</v>
      </c>
      <c r="I166" s="91"/>
      <c r="J166" s="103"/>
      <c r="K166" s="103"/>
      <c r="L166" s="103"/>
      <c r="M166" s="80"/>
    </row>
    <row r="167" spans="1:13" ht="30" customHeight="1">
      <c r="A167" s="142"/>
      <c r="B167" s="91"/>
      <c r="C167" s="91"/>
      <c r="D167" s="91"/>
      <c r="E167" s="17" t="s">
        <v>72</v>
      </c>
      <c r="F167" s="92" t="s">
        <v>41</v>
      </c>
      <c r="G167" s="92"/>
      <c r="H167" s="1" t="b">
        <v>0</v>
      </c>
      <c r="I167" s="91"/>
      <c r="J167" s="103"/>
      <c r="K167" s="103"/>
      <c r="L167" s="103"/>
      <c r="M167" s="80"/>
    </row>
    <row r="168" spans="1:13" ht="30" customHeight="1">
      <c r="A168" s="142"/>
      <c r="B168" s="91"/>
      <c r="C168" s="91"/>
      <c r="D168" s="91"/>
      <c r="E168" s="17" t="s">
        <v>73</v>
      </c>
      <c r="F168" s="92" t="s">
        <v>144</v>
      </c>
      <c r="G168" s="92"/>
      <c r="H168" s="1" t="b">
        <v>0</v>
      </c>
      <c r="I168" s="91"/>
      <c r="J168" s="103"/>
      <c r="K168" s="103"/>
      <c r="L168" s="103"/>
      <c r="M168" s="80"/>
    </row>
    <row r="169" spans="1:13" ht="25.5" customHeight="1">
      <c r="A169" s="16" t="s">
        <v>326</v>
      </c>
      <c r="B169" s="108" t="s">
        <v>153</v>
      </c>
      <c r="C169" s="108"/>
      <c r="D169" s="108"/>
      <c r="E169" s="108"/>
      <c r="F169" s="108"/>
      <c r="G169" s="108"/>
      <c r="H169" s="108"/>
      <c r="I169" s="108"/>
      <c r="J169" s="108"/>
      <c r="K169" s="108"/>
      <c r="L169" s="108"/>
      <c r="M169" s="108"/>
    </row>
    <row r="170" spans="1:13" ht="31.5" customHeight="1">
      <c r="A170" s="15">
        <v>29</v>
      </c>
      <c r="B170" s="75" t="s">
        <v>134</v>
      </c>
      <c r="C170" s="75"/>
      <c r="D170" s="75"/>
      <c r="E170" s="107" t="s">
        <v>155</v>
      </c>
      <c r="F170" s="107"/>
      <c r="G170" s="107"/>
      <c r="H170" s="1" t="b">
        <v>0</v>
      </c>
      <c r="I170" s="13" t="s">
        <v>43</v>
      </c>
      <c r="J170" s="96">
        <v>2000000</v>
      </c>
      <c r="K170" s="96"/>
      <c r="L170" s="96"/>
      <c r="M170" s="10">
        <f>IF(COUNTIF(H170,"TRUE")=0,"",2000000)</f>
      </c>
    </row>
    <row r="171" spans="1:13" ht="25.5" customHeight="1">
      <c r="A171" s="15">
        <v>30</v>
      </c>
      <c r="B171" s="75" t="s">
        <v>78</v>
      </c>
      <c r="C171" s="75"/>
      <c r="D171" s="75"/>
      <c r="E171" s="99" t="s">
        <v>156</v>
      </c>
      <c r="F171" s="99"/>
      <c r="G171" s="99"/>
      <c r="H171" s="1" t="b">
        <v>0</v>
      </c>
      <c r="I171" s="13" t="s">
        <v>43</v>
      </c>
      <c r="J171" s="96">
        <v>2000000</v>
      </c>
      <c r="K171" s="96"/>
      <c r="L171" s="96"/>
      <c r="M171" s="10">
        <f>IF(COUNTIF(H171,"TRUE")=0,"",2000000)</f>
      </c>
    </row>
    <row r="172" spans="1:13" ht="25.5" customHeight="1">
      <c r="A172" s="101">
        <v>31</v>
      </c>
      <c r="B172" s="75" t="s">
        <v>86</v>
      </c>
      <c r="C172" s="75"/>
      <c r="D172" s="75"/>
      <c r="E172" s="98" t="s">
        <v>174</v>
      </c>
      <c r="F172" s="98"/>
      <c r="G172" s="98"/>
      <c r="H172" s="98"/>
      <c r="I172" s="91" t="s">
        <v>43</v>
      </c>
      <c r="J172" s="102">
        <v>2500000</v>
      </c>
      <c r="K172" s="103"/>
      <c r="L172" s="103"/>
      <c r="M172" s="80">
        <f>IF(COUNTIF(H173:H174,"TRUE")=0,"",2500000)</f>
      </c>
    </row>
    <row r="173" spans="1:13" ht="25.5" customHeight="1">
      <c r="A173" s="101"/>
      <c r="B173" s="75"/>
      <c r="C173" s="75"/>
      <c r="D173" s="75"/>
      <c r="E173" s="11" t="s">
        <v>161</v>
      </c>
      <c r="F173" s="112" t="s">
        <v>173</v>
      </c>
      <c r="G173" s="112"/>
      <c r="H173" s="1" t="b">
        <v>0</v>
      </c>
      <c r="I173" s="91"/>
      <c r="J173" s="103"/>
      <c r="K173" s="103"/>
      <c r="L173" s="103"/>
      <c r="M173" s="80"/>
    </row>
    <row r="174" spans="1:13" ht="25.5" customHeight="1">
      <c r="A174" s="101"/>
      <c r="B174" s="75"/>
      <c r="C174" s="75"/>
      <c r="D174" s="75"/>
      <c r="E174" s="11" t="s">
        <v>162</v>
      </c>
      <c r="F174" s="67" t="s">
        <v>82</v>
      </c>
      <c r="G174" s="67"/>
      <c r="H174" s="1" t="b">
        <v>0</v>
      </c>
      <c r="I174" s="91"/>
      <c r="J174" s="103"/>
      <c r="K174" s="103"/>
      <c r="L174" s="103"/>
      <c r="M174" s="80"/>
    </row>
    <row r="175" spans="1:13" ht="25.5" customHeight="1">
      <c r="A175" s="101">
        <v>32</v>
      </c>
      <c r="B175" s="75" t="s">
        <v>143</v>
      </c>
      <c r="C175" s="75"/>
      <c r="D175" s="75"/>
      <c r="E175" s="98" t="s">
        <v>174</v>
      </c>
      <c r="F175" s="98"/>
      <c r="G175" s="98"/>
      <c r="H175" s="98"/>
      <c r="I175" s="91" t="s">
        <v>44</v>
      </c>
      <c r="J175" s="96">
        <v>2500000</v>
      </c>
      <c r="K175" s="91"/>
      <c r="L175" s="91"/>
      <c r="M175" s="80">
        <f>IF(COUNTIF(H176:H178,"TRUE")=0,"",2500000)</f>
      </c>
    </row>
    <row r="176" spans="1:13" ht="25.5" customHeight="1">
      <c r="A176" s="101"/>
      <c r="B176" s="75"/>
      <c r="C176" s="75"/>
      <c r="D176" s="75"/>
      <c r="E176" s="11" t="s">
        <v>327</v>
      </c>
      <c r="F176" s="67" t="s">
        <v>154</v>
      </c>
      <c r="G176" s="67"/>
      <c r="H176" s="1" t="b">
        <v>0</v>
      </c>
      <c r="I176" s="91"/>
      <c r="J176" s="91"/>
      <c r="K176" s="91"/>
      <c r="L176" s="91"/>
      <c r="M176" s="80"/>
    </row>
    <row r="177" spans="1:13" ht="25.5" customHeight="1">
      <c r="A177" s="101"/>
      <c r="B177" s="75"/>
      <c r="C177" s="75"/>
      <c r="D177" s="75"/>
      <c r="E177" s="11" t="s">
        <v>328</v>
      </c>
      <c r="F177" s="100" t="s">
        <v>173</v>
      </c>
      <c r="G177" s="100"/>
      <c r="H177" s="1" t="b">
        <v>0</v>
      </c>
      <c r="I177" s="91"/>
      <c r="J177" s="91"/>
      <c r="K177" s="91"/>
      <c r="L177" s="91"/>
      <c r="M177" s="80"/>
    </row>
    <row r="178" spans="1:13" ht="25.5" customHeight="1">
      <c r="A178" s="101"/>
      <c r="B178" s="75"/>
      <c r="C178" s="75"/>
      <c r="D178" s="75"/>
      <c r="E178" s="11" t="s">
        <v>329</v>
      </c>
      <c r="F178" s="100" t="s">
        <v>83</v>
      </c>
      <c r="G178" s="100"/>
      <c r="H178" s="1" t="b">
        <v>0</v>
      </c>
      <c r="I178" s="91"/>
      <c r="J178" s="91"/>
      <c r="K178" s="91"/>
      <c r="L178" s="91"/>
      <c r="M178" s="80"/>
    </row>
    <row r="179" spans="1:13" ht="37.5" customHeight="1">
      <c r="A179" s="15">
        <v>33</v>
      </c>
      <c r="B179" s="75" t="s">
        <v>134</v>
      </c>
      <c r="C179" s="75"/>
      <c r="D179" s="75"/>
      <c r="E179" s="99" t="s">
        <v>177</v>
      </c>
      <c r="F179" s="99"/>
      <c r="G179" s="99"/>
      <c r="H179" s="1" t="b">
        <v>0</v>
      </c>
      <c r="I179" s="13" t="s">
        <v>44</v>
      </c>
      <c r="J179" s="96">
        <v>2000000</v>
      </c>
      <c r="K179" s="96"/>
      <c r="L179" s="96"/>
      <c r="M179" s="10">
        <f>IF(COUNTIF(H179,"TRUE")=0,"",2000000)</f>
      </c>
    </row>
    <row r="180" spans="1:13" ht="43.5" customHeight="1">
      <c r="A180" s="15">
        <v>34</v>
      </c>
      <c r="B180" s="75" t="s">
        <v>288</v>
      </c>
      <c r="C180" s="75"/>
      <c r="D180" s="75"/>
      <c r="E180" s="99" t="s">
        <v>312</v>
      </c>
      <c r="F180" s="99"/>
      <c r="G180" s="99"/>
      <c r="H180" s="1" t="b">
        <v>0</v>
      </c>
      <c r="I180" s="13" t="s">
        <v>44</v>
      </c>
      <c r="J180" s="96">
        <v>2000000</v>
      </c>
      <c r="K180" s="96"/>
      <c r="L180" s="96"/>
      <c r="M180" s="10">
        <f>IF(COUNTIF(H180,"TRUE")=0,"",2000000)</f>
      </c>
    </row>
    <row r="181" spans="1:13" ht="47.25" customHeight="1">
      <c r="A181" s="15">
        <v>35</v>
      </c>
      <c r="B181" s="93" t="s">
        <v>133</v>
      </c>
      <c r="C181" s="94"/>
      <c r="D181" s="95"/>
      <c r="E181" s="93" t="s">
        <v>289</v>
      </c>
      <c r="F181" s="94"/>
      <c r="G181" s="95"/>
      <c r="H181" s="1" t="b">
        <v>0</v>
      </c>
      <c r="I181" s="24" t="s">
        <v>44</v>
      </c>
      <c r="J181" s="96">
        <v>2000000</v>
      </c>
      <c r="K181" s="96"/>
      <c r="L181" s="96"/>
      <c r="M181" s="12">
        <f>IF(COUNTIF(H181,"TRUE")=0,"",2000000)</f>
      </c>
    </row>
    <row r="182" spans="1:13" ht="28.5" customHeight="1">
      <c r="A182" s="104">
        <v>36</v>
      </c>
      <c r="B182" s="52" t="s">
        <v>145</v>
      </c>
      <c r="C182" s="53"/>
      <c r="D182" s="54"/>
      <c r="E182" s="64" t="s">
        <v>295</v>
      </c>
      <c r="F182" s="65"/>
      <c r="G182" s="65"/>
      <c r="H182" s="66"/>
      <c r="I182" s="77" t="s">
        <v>44</v>
      </c>
      <c r="J182" s="133">
        <v>2500000</v>
      </c>
      <c r="K182" s="134"/>
      <c r="L182" s="135"/>
      <c r="M182" s="61">
        <f>IF(COUNTIF(H183:H187,"TRUE")=0,"",2500000)</f>
      </c>
    </row>
    <row r="183" spans="1:13" ht="39" customHeight="1">
      <c r="A183" s="105"/>
      <c r="B183" s="55"/>
      <c r="C183" s="56"/>
      <c r="D183" s="57"/>
      <c r="E183" s="11" t="s">
        <v>290</v>
      </c>
      <c r="F183" s="125" t="s">
        <v>154</v>
      </c>
      <c r="G183" s="126"/>
      <c r="H183" s="1" t="b">
        <v>0</v>
      </c>
      <c r="I183" s="78"/>
      <c r="J183" s="136"/>
      <c r="K183" s="137"/>
      <c r="L183" s="138"/>
      <c r="M183" s="62"/>
    </row>
    <row r="184" spans="1:13" ht="34.5" customHeight="1">
      <c r="A184" s="105"/>
      <c r="B184" s="55"/>
      <c r="C184" s="56"/>
      <c r="D184" s="57"/>
      <c r="E184" s="11" t="s">
        <v>291</v>
      </c>
      <c r="F184" s="127" t="s">
        <v>173</v>
      </c>
      <c r="G184" s="128"/>
      <c r="H184" s="1" t="b">
        <v>0</v>
      </c>
      <c r="I184" s="78"/>
      <c r="J184" s="136"/>
      <c r="K184" s="137"/>
      <c r="L184" s="138"/>
      <c r="M184" s="62"/>
    </row>
    <row r="185" spans="1:13" ht="28.5" customHeight="1">
      <c r="A185" s="105"/>
      <c r="B185" s="55"/>
      <c r="C185" s="56"/>
      <c r="D185" s="57"/>
      <c r="E185" s="11" t="s">
        <v>292</v>
      </c>
      <c r="F185" s="125" t="s">
        <v>82</v>
      </c>
      <c r="G185" s="126"/>
      <c r="H185" s="1" t="b">
        <v>0</v>
      </c>
      <c r="I185" s="78"/>
      <c r="J185" s="136"/>
      <c r="K185" s="137"/>
      <c r="L185" s="138"/>
      <c r="M185" s="62"/>
    </row>
    <row r="186" spans="1:13" ht="28.5" customHeight="1">
      <c r="A186" s="105"/>
      <c r="B186" s="55"/>
      <c r="C186" s="56"/>
      <c r="D186" s="57"/>
      <c r="E186" s="11" t="s">
        <v>293</v>
      </c>
      <c r="F186" s="127" t="s">
        <v>296</v>
      </c>
      <c r="G186" s="128"/>
      <c r="H186" s="1" t="b">
        <v>0</v>
      </c>
      <c r="I186" s="78"/>
      <c r="J186" s="136"/>
      <c r="K186" s="137"/>
      <c r="L186" s="138"/>
      <c r="M186" s="62"/>
    </row>
    <row r="187" spans="1:13" ht="25.5" customHeight="1">
      <c r="A187" s="106"/>
      <c r="B187" s="58"/>
      <c r="C187" s="59"/>
      <c r="D187" s="60"/>
      <c r="E187" s="11" t="s">
        <v>294</v>
      </c>
      <c r="F187" s="131" t="s">
        <v>297</v>
      </c>
      <c r="G187" s="132"/>
      <c r="H187" s="1" t="b">
        <v>0</v>
      </c>
      <c r="I187" s="79"/>
      <c r="J187" s="139"/>
      <c r="K187" s="140"/>
      <c r="L187" s="141"/>
      <c r="M187" s="63"/>
    </row>
    <row r="188" spans="1:13" ht="33.75" customHeight="1">
      <c r="A188" s="104">
        <v>37</v>
      </c>
      <c r="B188" s="52" t="s">
        <v>101</v>
      </c>
      <c r="C188" s="53"/>
      <c r="D188" s="54"/>
      <c r="E188" s="113" t="s">
        <v>295</v>
      </c>
      <c r="F188" s="114"/>
      <c r="G188" s="114"/>
      <c r="H188" s="115"/>
      <c r="I188" s="77" t="s">
        <v>45</v>
      </c>
      <c r="J188" s="133">
        <v>2500000</v>
      </c>
      <c r="K188" s="134"/>
      <c r="L188" s="135"/>
      <c r="M188" s="61">
        <f>IF(COUNTIF(H189:H192,"TRUE")=0,"",2500000)</f>
      </c>
    </row>
    <row r="189" spans="1:13" ht="31.5" customHeight="1">
      <c r="A189" s="105"/>
      <c r="B189" s="55"/>
      <c r="C189" s="56"/>
      <c r="D189" s="57"/>
      <c r="E189" s="11" t="s">
        <v>137</v>
      </c>
      <c r="F189" s="116" t="s">
        <v>154</v>
      </c>
      <c r="G189" s="117"/>
      <c r="H189" s="1" t="b">
        <v>0</v>
      </c>
      <c r="I189" s="78"/>
      <c r="J189" s="136"/>
      <c r="K189" s="137"/>
      <c r="L189" s="138"/>
      <c r="M189" s="62"/>
    </row>
    <row r="190" spans="1:13" ht="25.5" customHeight="1">
      <c r="A190" s="105"/>
      <c r="B190" s="55"/>
      <c r="C190" s="56"/>
      <c r="D190" s="57"/>
      <c r="E190" s="11" t="s">
        <v>138</v>
      </c>
      <c r="F190" s="122" t="s">
        <v>173</v>
      </c>
      <c r="G190" s="123"/>
      <c r="H190" s="1" t="b">
        <v>0</v>
      </c>
      <c r="I190" s="78"/>
      <c r="J190" s="136"/>
      <c r="K190" s="137"/>
      <c r="L190" s="138"/>
      <c r="M190" s="62"/>
    </row>
    <row r="191" spans="1:13" ht="25.5" customHeight="1">
      <c r="A191" s="105"/>
      <c r="B191" s="55"/>
      <c r="C191" s="56"/>
      <c r="D191" s="57"/>
      <c r="E191" s="11" t="s">
        <v>139</v>
      </c>
      <c r="F191" s="124" t="s">
        <v>82</v>
      </c>
      <c r="G191" s="124"/>
      <c r="H191" s="1" t="b">
        <v>0</v>
      </c>
      <c r="I191" s="78"/>
      <c r="J191" s="136"/>
      <c r="K191" s="137"/>
      <c r="L191" s="138"/>
      <c r="M191" s="62"/>
    </row>
    <row r="192" spans="1:13" ht="25.5" customHeight="1">
      <c r="A192" s="106"/>
      <c r="B192" s="58"/>
      <c r="C192" s="59"/>
      <c r="D192" s="60"/>
      <c r="E192" s="11" t="s">
        <v>140</v>
      </c>
      <c r="F192" s="129" t="s">
        <v>296</v>
      </c>
      <c r="G192" s="130"/>
      <c r="H192" s="1" t="b">
        <v>0</v>
      </c>
      <c r="I192" s="79"/>
      <c r="J192" s="139"/>
      <c r="K192" s="140"/>
      <c r="L192" s="141"/>
      <c r="M192" s="63"/>
    </row>
    <row r="193" spans="1:13" ht="25.5" customHeight="1">
      <c r="A193" s="15">
        <v>38</v>
      </c>
      <c r="B193" s="93" t="s">
        <v>52</v>
      </c>
      <c r="C193" s="94"/>
      <c r="D193" s="95"/>
      <c r="E193" s="109" t="s">
        <v>312</v>
      </c>
      <c r="F193" s="110"/>
      <c r="G193" s="111"/>
      <c r="H193" s="1" t="b">
        <v>0</v>
      </c>
      <c r="I193" s="9" t="s">
        <v>45</v>
      </c>
      <c r="J193" s="96">
        <v>2000000</v>
      </c>
      <c r="K193" s="96"/>
      <c r="L193" s="96"/>
      <c r="M193" s="12">
        <f>IF(COUNTIF(H193,"TRUE")=0,"",2000000)</f>
      </c>
    </row>
    <row r="194" spans="1:13" ht="25.5" customHeight="1">
      <c r="A194" s="104">
        <v>39</v>
      </c>
      <c r="B194" s="52" t="s">
        <v>301</v>
      </c>
      <c r="C194" s="53"/>
      <c r="D194" s="54"/>
      <c r="E194" s="121" t="s">
        <v>295</v>
      </c>
      <c r="F194" s="110"/>
      <c r="G194" s="110"/>
      <c r="H194" s="111"/>
      <c r="I194" s="49" t="s">
        <v>45</v>
      </c>
      <c r="J194" s="133">
        <v>2500000</v>
      </c>
      <c r="K194" s="134"/>
      <c r="L194" s="135"/>
      <c r="M194" s="61">
        <f>IF(COUNTIF(H195:H198,"TRUE")=0,"",2500000)</f>
      </c>
    </row>
    <row r="195" spans="1:13" ht="25.5" customHeight="1">
      <c r="A195" s="105"/>
      <c r="B195" s="55"/>
      <c r="C195" s="56"/>
      <c r="D195" s="57"/>
      <c r="E195" s="31" t="s">
        <v>141</v>
      </c>
      <c r="F195" s="116" t="s">
        <v>154</v>
      </c>
      <c r="G195" s="117"/>
      <c r="H195" s="1" t="b">
        <v>0</v>
      </c>
      <c r="I195" s="50"/>
      <c r="J195" s="136"/>
      <c r="K195" s="137"/>
      <c r="L195" s="138"/>
      <c r="M195" s="62"/>
    </row>
    <row r="196" spans="1:13" ht="25.5" customHeight="1">
      <c r="A196" s="105"/>
      <c r="B196" s="55"/>
      <c r="C196" s="56"/>
      <c r="D196" s="57"/>
      <c r="E196" s="31" t="s">
        <v>142</v>
      </c>
      <c r="F196" s="122" t="s">
        <v>173</v>
      </c>
      <c r="G196" s="123"/>
      <c r="H196" s="1" t="b">
        <v>0</v>
      </c>
      <c r="I196" s="50"/>
      <c r="J196" s="136"/>
      <c r="K196" s="137"/>
      <c r="L196" s="138"/>
      <c r="M196" s="62"/>
    </row>
    <row r="197" spans="1:13" ht="25.5" customHeight="1">
      <c r="A197" s="105"/>
      <c r="B197" s="55"/>
      <c r="C197" s="56"/>
      <c r="D197" s="57"/>
      <c r="E197" s="31" t="s">
        <v>302</v>
      </c>
      <c r="F197" s="124" t="s">
        <v>82</v>
      </c>
      <c r="G197" s="124"/>
      <c r="H197" s="1" t="b">
        <v>0</v>
      </c>
      <c r="I197" s="50"/>
      <c r="J197" s="136"/>
      <c r="K197" s="137"/>
      <c r="L197" s="138"/>
      <c r="M197" s="62"/>
    </row>
    <row r="198" spans="1:13" ht="25.5" customHeight="1">
      <c r="A198" s="106"/>
      <c r="B198" s="58"/>
      <c r="C198" s="59"/>
      <c r="D198" s="60"/>
      <c r="E198" s="31" t="s">
        <v>303</v>
      </c>
      <c r="F198" s="129" t="s">
        <v>296</v>
      </c>
      <c r="G198" s="130"/>
      <c r="H198" s="1" t="b">
        <v>0</v>
      </c>
      <c r="I198" s="51"/>
      <c r="J198" s="139"/>
      <c r="K198" s="140"/>
      <c r="L198" s="141"/>
      <c r="M198" s="63"/>
    </row>
    <row r="199" spans="1:13" ht="33" customHeight="1">
      <c r="A199" s="15">
        <v>40</v>
      </c>
      <c r="B199" s="75" t="s">
        <v>134</v>
      </c>
      <c r="C199" s="75"/>
      <c r="D199" s="75"/>
      <c r="E199" s="99" t="s">
        <v>178</v>
      </c>
      <c r="F199" s="99"/>
      <c r="G199" s="99"/>
      <c r="H199" s="1" t="b">
        <v>0</v>
      </c>
      <c r="I199" s="27" t="s">
        <v>45</v>
      </c>
      <c r="J199" s="96">
        <v>2000000</v>
      </c>
      <c r="K199" s="96"/>
      <c r="L199" s="96"/>
      <c r="M199" s="10">
        <f>IF(COUNTIF(H199,"TRUE")=0,"",2000000)</f>
      </c>
    </row>
    <row r="200" spans="1:13" ht="25.5" customHeight="1">
      <c r="A200" s="15">
        <v>41</v>
      </c>
      <c r="B200" s="93" t="s">
        <v>145</v>
      </c>
      <c r="C200" s="94"/>
      <c r="D200" s="95"/>
      <c r="E200" s="68" t="s">
        <v>300</v>
      </c>
      <c r="F200" s="81"/>
      <c r="G200" s="69"/>
      <c r="H200" s="1" t="b">
        <v>0</v>
      </c>
      <c r="I200" s="27" t="s">
        <v>45</v>
      </c>
      <c r="J200" s="96">
        <v>2000000</v>
      </c>
      <c r="K200" s="96"/>
      <c r="L200" s="96"/>
      <c r="M200" s="12">
        <f>IF(COUNTIF(H200,"TRUE")=0,"",2000000)</f>
      </c>
    </row>
    <row r="201" spans="1:13" ht="35.25" customHeight="1">
      <c r="A201" s="15">
        <v>42</v>
      </c>
      <c r="B201" s="93" t="s">
        <v>298</v>
      </c>
      <c r="C201" s="94"/>
      <c r="D201" s="95"/>
      <c r="E201" s="118" t="s">
        <v>299</v>
      </c>
      <c r="F201" s="119"/>
      <c r="G201" s="120"/>
      <c r="H201" s="1" t="b">
        <v>0</v>
      </c>
      <c r="I201" s="27" t="s">
        <v>45</v>
      </c>
      <c r="J201" s="96">
        <v>2000000</v>
      </c>
      <c r="K201" s="96"/>
      <c r="L201" s="96"/>
      <c r="M201" s="12">
        <f>IF(COUNTIF(H201,"TRUE")=0,"",2000000)</f>
      </c>
    </row>
    <row r="202" spans="1:13" ht="33" customHeight="1">
      <c r="A202" s="178" t="s">
        <v>36</v>
      </c>
      <c r="B202" s="178"/>
      <c r="C202" s="178" t="s">
        <v>37</v>
      </c>
      <c r="D202" s="178"/>
      <c r="E202" s="178"/>
      <c r="F202" s="178"/>
      <c r="G202" s="178"/>
      <c r="H202" s="178"/>
      <c r="I202" s="178"/>
      <c r="J202" s="179">
        <f>IF(COUNT(M32:M201)=0,"",IF(COUNT(M32:M201)&lt;10,"0"&amp;COUNT(M32:M201),COUNT(M32:M201))&amp;" chương trình")</f>
      </c>
      <c r="K202" s="179"/>
      <c r="L202" s="179"/>
      <c r="M202" s="179"/>
    </row>
    <row r="203" spans="1:13" ht="33" customHeight="1">
      <c r="A203" s="178"/>
      <c r="B203" s="178"/>
      <c r="C203" s="178" t="s">
        <v>39</v>
      </c>
      <c r="D203" s="178"/>
      <c r="E203" s="178"/>
      <c r="F203" s="178"/>
      <c r="G203" s="178"/>
      <c r="H203" s="178"/>
      <c r="I203" s="178"/>
      <c r="J203" s="179">
        <f>IF(COUNTIF(H32:H201,"TRUE")=0,"",IF(COUNTIF(H32:H201,"TRUE")&lt;10,"0"&amp;COUNTIF(H32:H201,"TRUE"),COUNTIF(H32:H201,"TRUE"))&amp;" chỉ tiêu")</f>
      </c>
      <c r="K203" s="179"/>
      <c r="L203" s="179"/>
      <c r="M203" s="179"/>
    </row>
    <row r="204" spans="1:13" ht="33" customHeight="1">
      <c r="A204" s="178"/>
      <c r="B204" s="178"/>
      <c r="C204" s="178" t="s">
        <v>38</v>
      </c>
      <c r="D204" s="178"/>
      <c r="E204" s="178"/>
      <c r="F204" s="178"/>
      <c r="G204" s="178"/>
      <c r="H204" s="178"/>
      <c r="I204" s="178"/>
      <c r="J204" s="180">
        <f>IF(SUM(M32:M201)=0,"",SUM(M32:M201))</f>
      </c>
      <c r="K204" s="180"/>
      <c r="L204" s="180"/>
      <c r="M204" s="180"/>
    </row>
    <row r="205" spans="1:13" ht="31.5" customHeight="1">
      <c r="A205" s="177" t="s">
        <v>49</v>
      </c>
      <c r="B205" s="177"/>
      <c r="C205" s="73" t="s">
        <v>332</v>
      </c>
      <c r="D205" s="73"/>
      <c r="E205" s="73"/>
      <c r="F205" s="73"/>
      <c r="G205" s="73"/>
      <c r="H205" s="73"/>
      <c r="I205" s="73"/>
      <c r="J205" s="73"/>
      <c r="K205" s="73"/>
      <c r="L205" s="73"/>
      <c r="M205" s="73"/>
    </row>
    <row r="206" spans="1:13" ht="27.75" customHeight="1">
      <c r="A206" s="6" t="s">
        <v>204</v>
      </c>
      <c r="B206" s="157" t="s">
        <v>6</v>
      </c>
      <c r="C206" s="157"/>
      <c r="D206" s="157"/>
      <c r="E206" s="157"/>
      <c r="F206" s="157"/>
      <c r="G206" s="157"/>
      <c r="H206" s="157"/>
      <c r="I206" s="157"/>
      <c r="J206" s="157"/>
      <c r="K206" s="157"/>
      <c r="L206" s="157"/>
      <c r="M206" s="157"/>
    </row>
    <row r="207" spans="1:13" ht="22.5" customHeight="1">
      <c r="A207" s="4">
        <v>10</v>
      </c>
      <c r="B207" s="175" t="s">
        <v>7</v>
      </c>
      <c r="C207" s="175"/>
      <c r="D207" s="175"/>
      <c r="E207" s="175"/>
      <c r="F207" s="176" t="s">
        <v>84</v>
      </c>
      <c r="G207" s="176"/>
      <c r="H207" s="176"/>
      <c r="I207" s="176"/>
      <c r="J207" s="176"/>
      <c r="K207" s="176"/>
      <c r="L207" s="176"/>
      <c r="M207" s="176"/>
    </row>
    <row r="208" spans="1:13" ht="56.25" customHeight="1">
      <c r="A208" s="18">
        <v>11</v>
      </c>
      <c r="B208" s="74" t="s">
        <v>16</v>
      </c>
      <c r="C208" s="74"/>
      <c r="D208" s="74"/>
      <c r="E208" s="74"/>
      <c r="F208" s="74"/>
      <c r="G208" s="74"/>
      <c r="H208" s="74"/>
      <c r="I208" s="74"/>
      <c r="J208" s="74"/>
      <c r="K208" s="74"/>
      <c r="L208" s="74"/>
      <c r="M208" s="74"/>
    </row>
    <row r="209" spans="1:13" ht="56.25" customHeight="1">
      <c r="A209" s="18" t="s">
        <v>9</v>
      </c>
      <c r="B209" s="74" t="s">
        <v>202</v>
      </c>
      <c r="C209" s="74"/>
      <c r="D209" s="74"/>
      <c r="E209" s="74"/>
      <c r="F209" s="74"/>
      <c r="G209" s="74"/>
      <c r="H209" s="74"/>
      <c r="I209" s="74"/>
      <c r="J209" s="74"/>
      <c r="K209" s="74"/>
      <c r="L209" s="74"/>
      <c r="M209" s="74"/>
    </row>
    <row r="210" spans="1:13" ht="42" customHeight="1">
      <c r="A210" s="18" t="s">
        <v>9</v>
      </c>
      <c r="B210" s="74" t="s">
        <v>203</v>
      </c>
      <c r="C210" s="74"/>
      <c r="D210" s="74"/>
      <c r="E210" s="74"/>
      <c r="F210" s="74"/>
      <c r="G210" s="74"/>
      <c r="H210" s="74"/>
      <c r="I210" s="74"/>
      <c r="J210" s="74"/>
      <c r="K210" s="74"/>
      <c r="L210" s="74"/>
      <c r="M210" s="74"/>
    </row>
    <row r="211" spans="1:13" ht="42" customHeight="1">
      <c r="A211" s="18" t="s">
        <v>9</v>
      </c>
      <c r="B211" s="74" t="s">
        <v>333</v>
      </c>
      <c r="C211" s="74"/>
      <c r="D211" s="74"/>
      <c r="E211" s="74"/>
      <c r="F211" s="74"/>
      <c r="G211" s="74"/>
      <c r="H211" s="74"/>
      <c r="I211" s="74"/>
      <c r="J211" s="74"/>
      <c r="K211" s="74"/>
      <c r="L211" s="74"/>
      <c r="M211" s="74"/>
    </row>
    <row r="212" spans="1:13" ht="27.75" customHeight="1">
      <c r="A212" s="4">
        <v>12</v>
      </c>
      <c r="B212" s="73" t="s">
        <v>8</v>
      </c>
      <c r="C212" s="73"/>
      <c r="D212" s="73"/>
      <c r="E212" s="73"/>
      <c r="F212" s="73"/>
      <c r="G212" s="73"/>
      <c r="H212" s="73"/>
      <c r="I212" s="73"/>
      <c r="J212" s="73"/>
      <c r="K212" s="73"/>
      <c r="L212" s="73"/>
      <c r="M212" s="73"/>
    </row>
    <row r="213" spans="1:13" ht="27.75" customHeight="1">
      <c r="A213" s="19" t="s">
        <v>9</v>
      </c>
      <c r="B213" s="73" t="s">
        <v>10</v>
      </c>
      <c r="C213" s="73"/>
      <c r="D213" s="73"/>
      <c r="E213" s="73"/>
      <c r="F213" s="73"/>
      <c r="G213" s="73"/>
      <c r="H213" s="73"/>
      <c r="I213" s="73"/>
      <c r="J213" s="73"/>
      <c r="K213" s="73"/>
      <c r="L213" s="73"/>
      <c r="M213" s="73"/>
    </row>
    <row r="214" spans="1:13" ht="34.5" customHeight="1">
      <c r="A214" s="18" t="s">
        <v>9</v>
      </c>
      <c r="B214" s="169" t="s">
        <v>11</v>
      </c>
      <c r="C214" s="169"/>
      <c r="D214" s="169"/>
      <c r="E214" s="169"/>
      <c r="F214" s="169"/>
      <c r="G214" s="169"/>
      <c r="H214" s="169"/>
      <c r="I214" s="169"/>
      <c r="J214" s="169"/>
      <c r="K214" s="169"/>
      <c r="L214" s="169"/>
      <c r="M214" s="169"/>
    </row>
    <row r="215" spans="1:13" ht="27.75" customHeight="1">
      <c r="A215" s="18" t="s">
        <v>9</v>
      </c>
      <c r="B215" s="169" t="s">
        <v>12</v>
      </c>
      <c r="C215" s="169"/>
      <c r="D215" s="169"/>
      <c r="E215" s="169"/>
      <c r="F215" s="169"/>
      <c r="G215" s="169"/>
      <c r="H215" s="169"/>
      <c r="I215" s="169"/>
      <c r="J215" s="169"/>
      <c r="K215" s="169"/>
      <c r="L215" s="169"/>
      <c r="M215" s="169"/>
    </row>
    <row r="216" spans="1:13" ht="21" customHeight="1">
      <c r="A216" s="152"/>
      <c r="B216" s="152"/>
      <c r="C216" s="152"/>
      <c r="D216" s="152"/>
      <c r="E216" s="152"/>
      <c r="F216" s="152"/>
      <c r="G216" s="152"/>
      <c r="H216" s="170" t="str">
        <f ca="1">"Ngày  "&amp;IF(DAY(TODAY())&lt;10,"0"&amp;DAY(TODAY()),DAY(TODAY()))&amp;"  tháng  "&amp;IF(MONTH(TODAY())&lt;10,"0"&amp;MONTH(TODAY()),MONTH(TODAY()))&amp;"  năm  "&amp;YEAR(TODAY())</f>
        <v>Ngày  10  tháng  04  năm  2023</v>
      </c>
      <c r="I216" s="170"/>
      <c r="J216" s="170"/>
      <c r="K216" s="170"/>
      <c r="L216" s="170"/>
      <c r="M216" s="170"/>
    </row>
    <row r="217" spans="1:13" ht="21" customHeight="1">
      <c r="A217" s="152" t="s">
        <v>14</v>
      </c>
      <c r="B217" s="152"/>
      <c r="C217" s="152"/>
      <c r="D217" s="152"/>
      <c r="E217" s="152"/>
      <c r="F217" s="152"/>
      <c r="G217" s="152" t="s">
        <v>13</v>
      </c>
      <c r="H217" s="152"/>
      <c r="I217" s="152"/>
      <c r="J217" s="152"/>
      <c r="K217" s="152"/>
      <c r="L217" s="152"/>
      <c r="M217" s="152"/>
    </row>
    <row r="218" spans="1:13" ht="21" customHeight="1">
      <c r="A218" s="171" t="s">
        <v>15</v>
      </c>
      <c r="B218" s="171"/>
      <c r="C218" s="171"/>
      <c r="D218" s="171"/>
      <c r="E218" s="171"/>
      <c r="F218" s="171"/>
      <c r="G218" s="171" t="s">
        <v>15</v>
      </c>
      <c r="H218" s="171"/>
      <c r="I218" s="171"/>
      <c r="J218" s="171"/>
      <c r="K218" s="171"/>
      <c r="L218" s="171"/>
      <c r="M218" s="171"/>
    </row>
    <row r="219" spans="1:13" ht="81.75" customHeight="1">
      <c r="A219" s="173"/>
      <c r="B219" s="173"/>
      <c r="C219" s="173"/>
      <c r="D219" s="173"/>
      <c r="E219" s="173"/>
      <c r="F219" s="173"/>
      <c r="G219" s="173"/>
      <c r="H219" s="173"/>
      <c r="I219" s="173"/>
      <c r="J219" s="173"/>
      <c r="K219" s="173"/>
      <c r="L219" s="173"/>
      <c r="M219" s="173"/>
    </row>
    <row r="220" spans="1:13" ht="16.5">
      <c r="A220" s="152"/>
      <c r="B220" s="152"/>
      <c r="C220" s="152"/>
      <c r="D220" s="152"/>
      <c r="E220" s="152"/>
      <c r="F220" s="152"/>
      <c r="G220" s="152"/>
      <c r="H220" s="152"/>
      <c r="I220" s="152"/>
      <c r="J220" s="152"/>
      <c r="K220" s="152"/>
      <c r="L220" s="152"/>
      <c r="M220" s="152"/>
    </row>
    <row r="221" spans="1:13" ht="10.5" customHeight="1">
      <c r="A221" s="152"/>
      <c r="B221" s="152"/>
      <c r="C221" s="152"/>
      <c r="D221" s="152"/>
      <c r="E221" s="152"/>
      <c r="F221" s="152"/>
      <c r="G221" s="152"/>
      <c r="H221" s="152"/>
      <c r="I221" s="152"/>
      <c r="J221" s="152"/>
      <c r="K221" s="152"/>
      <c r="L221" s="152"/>
      <c r="M221" s="152"/>
    </row>
    <row r="222" spans="1:13" ht="25.5" customHeight="1">
      <c r="A222" s="174" t="str">
        <f>"Phiếu đăng ký có thể gửi qua e-mail, fax hoặc bưu điện "&amp;E207&amp;" đến địa chỉ:"</f>
        <v>Phiếu đăng ký có thể gửi qua e-mail, fax hoặc bưu điện  đến địa chỉ:</v>
      </c>
      <c r="B222" s="174"/>
      <c r="C222" s="174"/>
      <c r="D222" s="174"/>
      <c r="E222" s="174"/>
      <c r="F222" s="174"/>
      <c r="G222" s="174"/>
      <c r="H222" s="174"/>
      <c r="I222" s="174"/>
      <c r="J222" s="174"/>
      <c r="K222" s="174"/>
      <c r="L222" s="174"/>
      <c r="M222" s="174"/>
    </row>
    <row r="223" spans="1:13" ht="82.5" customHeight="1">
      <c r="A223" s="125" t="s">
        <v>334</v>
      </c>
      <c r="B223" s="172"/>
      <c r="C223" s="172"/>
      <c r="D223" s="172"/>
      <c r="E223" s="172"/>
      <c r="F223" s="172"/>
      <c r="G223" s="172"/>
      <c r="H223" s="172"/>
      <c r="I223" s="172"/>
      <c r="J223" s="172"/>
      <c r="K223" s="172"/>
      <c r="L223" s="172"/>
      <c r="M223" s="172"/>
    </row>
    <row r="224" spans="1:13" ht="16.5">
      <c r="A224" s="4"/>
      <c r="B224" s="4"/>
      <c r="C224" s="4"/>
      <c r="D224" s="4"/>
      <c r="E224" s="4"/>
      <c r="F224" s="4"/>
      <c r="G224" s="4"/>
      <c r="H224" s="4"/>
      <c r="I224" s="4"/>
      <c r="J224" s="4"/>
      <c r="K224" s="4"/>
      <c r="L224" s="4"/>
      <c r="M224" s="4"/>
    </row>
    <row r="225" spans="1:13" ht="16.5">
      <c r="A225" s="4"/>
      <c r="B225" s="4"/>
      <c r="C225" s="4"/>
      <c r="D225" s="4"/>
      <c r="E225" s="4"/>
      <c r="F225" s="4"/>
      <c r="G225" s="4"/>
      <c r="H225" s="4"/>
      <c r="I225" s="4"/>
      <c r="J225" s="4"/>
      <c r="K225" s="4"/>
      <c r="L225" s="4"/>
      <c r="M225" s="4"/>
    </row>
    <row r="226" spans="1:13" ht="16.5">
      <c r="A226" s="4"/>
      <c r="B226" s="4"/>
      <c r="C226" s="4"/>
      <c r="D226" s="4"/>
      <c r="E226" s="4"/>
      <c r="F226" s="4"/>
      <c r="G226" s="4"/>
      <c r="H226" s="4"/>
      <c r="I226" s="4"/>
      <c r="J226" s="4"/>
      <c r="K226" s="4"/>
      <c r="L226" s="4"/>
      <c r="M226" s="4"/>
    </row>
    <row r="227" spans="1:13" ht="16.5">
      <c r="A227" s="4"/>
      <c r="B227" s="4"/>
      <c r="C227" s="4"/>
      <c r="D227" s="4"/>
      <c r="E227" s="4"/>
      <c r="F227" s="4"/>
      <c r="G227" s="4"/>
      <c r="H227" s="4"/>
      <c r="I227" s="4"/>
      <c r="J227" s="4"/>
      <c r="K227" s="4"/>
      <c r="L227" s="4"/>
      <c r="M227" s="4"/>
    </row>
    <row r="228" spans="1:13" ht="16.5">
      <c r="A228" s="4"/>
      <c r="B228" s="4"/>
      <c r="C228" s="4"/>
      <c r="D228" s="4"/>
      <c r="E228" s="4"/>
      <c r="F228" s="4"/>
      <c r="G228" s="4"/>
      <c r="H228" s="4"/>
      <c r="I228" s="4"/>
      <c r="J228" s="4"/>
      <c r="K228" s="4"/>
      <c r="L228" s="4"/>
      <c r="M228" s="4"/>
    </row>
    <row r="229" spans="1:13" ht="16.5">
      <c r="A229" s="4"/>
      <c r="B229" s="4"/>
      <c r="C229" s="4"/>
      <c r="D229" s="4"/>
      <c r="E229" s="4"/>
      <c r="F229" s="4"/>
      <c r="G229" s="4"/>
      <c r="H229" s="4"/>
      <c r="I229" s="4"/>
      <c r="J229" s="4"/>
      <c r="K229" s="4"/>
      <c r="L229" s="4"/>
      <c r="M229" s="4"/>
    </row>
    <row r="230" spans="1:13" ht="16.5">
      <c r="A230" s="4"/>
      <c r="B230" s="4"/>
      <c r="C230" s="4"/>
      <c r="D230" s="4"/>
      <c r="E230" s="4"/>
      <c r="F230" s="4"/>
      <c r="G230" s="4"/>
      <c r="H230" s="4"/>
      <c r="I230" s="4"/>
      <c r="J230" s="4"/>
      <c r="K230" s="4"/>
      <c r="L230" s="4"/>
      <c r="M230" s="4"/>
    </row>
    <row r="231" spans="1:13" ht="16.5">
      <c r="A231" s="4"/>
      <c r="B231" s="4"/>
      <c r="C231" s="4"/>
      <c r="D231" s="4"/>
      <c r="E231" s="4"/>
      <c r="F231" s="4"/>
      <c r="G231" s="4"/>
      <c r="H231" s="4"/>
      <c r="I231" s="4"/>
      <c r="J231" s="4"/>
      <c r="K231" s="4"/>
      <c r="L231" s="4"/>
      <c r="M231" s="4"/>
    </row>
    <row r="232" spans="1:13" ht="16.5">
      <c r="A232" s="4"/>
      <c r="B232" s="4"/>
      <c r="C232" s="4"/>
      <c r="D232" s="4"/>
      <c r="E232" s="4"/>
      <c r="F232" s="4"/>
      <c r="G232" s="4"/>
      <c r="H232" s="4"/>
      <c r="I232" s="4"/>
      <c r="J232" s="4"/>
      <c r="K232" s="4"/>
      <c r="L232" s="4"/>
      <c r="M232" s="4"/>
    </row>
    <row r="233" spans="1:13" ht="16.5">
      <c r="A233" s="4"/>
      <c r="B233" s="4"/>
      <c r="C233" s="4"/>
      <c r="D233" s="4"/>
      <c r="E233" s="4"/>
      <c r="F233" s="4"/>
      <c r="G233" s="4"/>
      <c r="H233" s="4"/>
      <c r="I233" s="4"/>
      <c r="J233" s="4"/>
      <c r="K233" s="4"/>
      <c r="L233" s="4"/>
      <c r="M233" s="4"/>
    </row>
    <row r="234" spans="1:13" ht="16.5">
      <c r="A234" s="4"/>
      <c r="B234" s="4"/>
      <c r="C234" s="4"/>
      <c r="D234" s="4"/>
      <c r="E234" s="4"/>
      <c r="F234" s="4"/>
      <c r="G234" s="4"/>
      <c r="H234" s="4"/>
      <c r="I234" s="4"/>
      <c r="J234" s="4"/>
      <c r="K234" s="4"/>
      <c r="L234" s="4"/>
      <c r="M234" s="4"/>
    </row>
    <row r="235" spans="1:13" ht="16.5">
      <c r="A235" s="4"/>
      <c r="B235" s="4"/>
      <c r="C235" s="4"/>
      <c r="D235" s="4"/>
      <c r="E235" s="4"/>
      <c r="F235" s="4"/>
      <c r="G235" s="4"/>
      <c r="H235" s="4"/>
      <c r="I235" s="4"/>
      <c r="J235" s="4"/>
      <c r="K235" s="4"/>
      <c r="L235" s="4"/>
      <c r="M235" s="4"/>
    </row>
    <row r="236" spans="1:13" ht="16.5">
      <c r="A236" s="4"/>
      <c r="B236" s="4"/>
      <c r="C236" s="4"/>
      <c r="D236" s="4"/>
      <c r="E236" s="4"/>
      <c r="F236" s="4"/>
      <c r="G236" s="4"/>
      <c r="H236" s="4"/>
      <c r="I236" s="4"/>
      <c r="J236" s="4"/>
      <c r="K236" s="4"/>
      <c r="L236" s="4"/>
      <c r="M236" s="4"/>
    </row>
    <row r="237" spans="1:13" ht="16.5">
      <c r="A237" s="4"/>
      <c r="B237" s="4"/>
      <c r="C237" s="4"/>
      <c r="D237" s="4"/>
      <c r="E237" s="4"/>
      <c r="F237" s="4"/>
      <c r="G237" s="4"/>
      <c r="H237" s="4"/>
      <c r="I237" s="4"/>
      <c r="J237" s="4"/>
      <c r="K237" s="4"/>
      <c r="L237" s="4"/>
      <c r="M237" s="4"/>
    </row>
    <row r="238" spans="1:13" ht="16.5">
      <c r="A238" s="4"/>
      <c r="B238" s="4"/>
      <c r="C238" s="4"/>
      <c r="D238" s="4"/>
      <c r="E238" s="4"/>
      <c r="F238" s="4"/>
      <c r="G238" s="4"/>
      <c r="H238" s="4"/>
      <c r="I238" s="4"/>
      <c r="J238" s="4"/>
      <c r="K238" s="4"/>
      <c r="L238" s="4"/>
      <c r="M238" s="4"/>
    </row>
    <row r="239" spans="1:13" ht="16.5">
      <c r="A239" s="4"/>
      <c r="B239" s="4"/>
      <c r="C239" s="4"/>
      <c r="D239" s="4"/>
      <c r="E239" s="4"/>
      <c r="F239" s="4"/>
      <c r="G239" s="4"/>
      <c r="H239" s="4"/>
      <c r="I239" s="4"/>
      <c r="J239" s="4"/>
      <c r="K239" s="4"/>
      <c r="L239" s="4"/>
      <c r="M239" s="4"/>
    </row>
    <row r="240" spans="1:13" ht="16.5">
      <c r="A240" s="4"/>
      <c r="B240" s="4"/>
      <c r="C240" s="4"/>
      <c r="D240" s="4"/>
      <c r="E240" s="4"/>
      <c r="F240" s="4"/>
      <c r="G240" s="4"/>
      <c r="H240" s="4"/>
      <c r="I240" s="4"/>
      <c r="J240" s="4"/>
      <c r="K240" s="4"/>
      <c r="L240" s="4"/>
      <c r="M240" s="4"/>
    </row>
    <row r="241" spans="1:13" ht="16.5">
      <c r="A241" s="4"/>
      <c r="B241" s="4"/>
      <c r="C241" s="4"/>
      <c r="D241" s="4"/>
      <c r="E241" s="4"/>
      <c r="F241" s="4"/>
      <c r="G241" s="4"/>
      <c r="H241" s="4"/>
      <c r="I241" s="4"/>
      <c r="J241" s="4"/>
      <c r="K241" s="4"/>
      <c r="L241" s="4"/>
      <c r="M241" s="4"/>
    </row>
    <row r="242" spans="1:13" ht="16.5">
      <c r="A242" s="4"/>
      <c r="B242" s="4"/>
      <c r="C242" s="4"/>
      <c r="D242" s="4"/>
      <c r="E242" s="4"/>
      <c r="F242" s="4"/>
      <c r="G242" s="4"/>
      <c r="H242" s="4"/>
      <c r="I242" s="4"/>
      <c r="J242" s="4"/>
      <c r="K242" s="4"/>
      <c r="L242" s="4"/>
      <c r="M242" s="4"/>
    </row>
    <row r="243" spans="1:13" ht="16.5">
      <c r="A243" s="4"/>
      <c r="B243" s="4"/>
      <c r="C243" s="4"/>
      <c r="D243" s="4"/>
      <c r="E243" s="4"/>
      <c r="F243" s="4"/>
      <c r="G243" s="4"/>
      <c r="H243" s="4"/>
      <c r="I243" s="4"/>
      <c r="J243" s="4"/>
      <c r="K243" s="4"/>
      <c r="L243" s="4"/>
      <c r="M243" s="4"/>
    </row>
    <row r="244" spans="1:13" ht="16.5">
      <c r="A244" s="4"/>
      <c r="B244" s="4"/>
      <c r="C244" s="4"/>
      <c r="D244" s="4"/>
      <c r="E244" s="4"/>
      <c r="F244" s="4"/>
      <c r="G244" s="4"/>
      <c r="H244" s="4"/>
      <c r="I244" s="4"/>
      <c r="J244" s="4"/>
      <c r="K244" s="4"/>
      <c r="L244" s="4"/>
      <c r="M244" s="4"/>
    </row>
    <row r="245" spans="1:13" ht="16.5">
      <c r="A245" s="4"/>
      <c r="B245" s="4"/>
      <c r="C245" s="4"/>
      <c r="D245" s="4"/>
      <c r="E245" s="4"/>
      <c r="F245" s="4"/>
      <c r="G245" s="4"/>
      <c r="H245" s="4"/>
      <c r="I245" s="4"/>
      <c r="J245" s="4"/>
      <c r="K245" s="4"/>
      <c r="L245" s="4"/>
      <c r="M245" s="4"/>
    </row>
    <row r="246" spans="1:13" ht="16.5">
      <c r="A246" s="4"/>
      <c r="B246" s="4"/>
      <c r="C246" s="4"/>
      <c r="D246" s="4"/>
      <c r="E246" s="4"/>
      <c r="F246" s="4"/>
      <c r="G246" s="4"/>
      <c r="H246" s="4"/>
      <c r="I246" s="4"/>
      <c r="J246" s="4"/>
      <c r="K246" s="4"/>
      <c r="L246" s="4"/>
      <c r="M246" s="4"/>
    </row>
  </sheetData>
  <sheetProtection password="EF09" sheet="1" selectLockedCells="1"/>
  <mergeCells count="425">
    <mergeCell ref="B24:M24"/>
    <mergeCell ref="A25:I25"/>
    <mergeCell ref="J25:M25"/>
    <mergeCell ref="A26:I26"/>
    <mergeCell ref="J26:M26"/>
    <mergeCell ref="B44:D46"/>
    <mergeCell ref="F36:G36"/>
    <mergeCell ref="F37:G37"/>
    <mergeCell ref="M32:M43"/>
    <mergeCell ref="E32:H32"/>
    <mergeCell ref="M110:M114"/>
    <mergeCell ref="M99:M105"/>
    <mergeCell ref="M93:M97"/>
    <mergeCell ref="M126:M130"/>
    <mergeCell ref="M121:M125"/>
    <mergeCell ref="B98:M98"/>
    <mergeCell ref="F125:G125"/>
    <mergeCell ref="J108:L108"/>
    <mergeCell ref="B109:D109"/>
    <mergeCell ref="E121:H121"/>
    <mergeCell ref="M54:M60"/>
    <mergeCell ref="M61:M66"/>
    <mergeCell ref="M67:M68"/>
    <mergeCell ref="J99:L105"/>
    <mergeCell ref="F105:G105"/>
    <mergeCell ref="J106:L106"/>
    <mergeCell ref="F101:G101"/>
    <mergeCell ref="I67:I68"/>
    <mergeCell ref="I99:I105"/>
    <mergeCell ref="F96:G96"/>
    <mergeCell ref="M138:M142"/>
    <mergeCell ref="M131:M133"/>
    <mergeCell ref="M134:M136"/>
    <mergeCell ref="M83:M88"/>
    <mergeCell ref="B107:M107"/>
    <mergeCell ref="F113:G113"/>
    <mergeCell ref="J109:L109"/>
    <mergeCell ref="I131:I133"/>
    <mergeCell ref="F130:G130"/>
    <mergeCell ref="E126:H126"/>
    <mergeCell ref="M47:M53"/>
    <mergeCell ref="I44:I46"/>
    <mergeCell ref="J44:L46"/>
    <mergeCell ref="F38:G38"/>
    <mergeCell ref="E47:H47"/>
    <mergeCell ref="J199:L199"/>
    <mergeCell ref="F190:G190"/>
    <mergeCell ref="F191:G191"/>
    <mergeCell ref="F192:G192"/>
    <mergeCell ref="E199:G199"/>
    <mergeCell ref="A54:A60"/>
    <mergeCell ref="B54:D60"/>
    <mergeCell ref="A61:A66"/>
    <mergeCell ref="B61:D66"/>
    <mergeCell ref="B67:D68"/>
    <mergeCell ref="F33:G33"/>
    <mergeCell ref="F34:G34"/>
    <mergeCell ref="F35:G35"/>
    <mergeCell ref="F50:G50"/>
    <mergeCell ref="F51:G51"/>
    <mergeCell ref="F144:G144"/>
    <mergeCell ref="B143:D146"/>
    <mergeCell ref="A131:A133"/>
    <mergeCell ref="B131:D133"/>
    <mergeCell ref="F122:G122"/>
    <mergeCell ref="B126:D130"/>
    <mergeCell ref="F128:G128"/>
    <mergeCell ref="F129:G129"/>
    <mergeCell ref="E131:H131"/>
    <mergeCell ref="F124:G124"/>
    <mergeCell ref="J121:L125"/>
    <mergeCell ref="F127:G127"/>
    <mergeCell ref="B121:D125"/>
    <mergeCell ref="F123:G123"/>
    <mergeCell ref="F119:G119"/>
    <mergeCell ref="I126:I130"/>
    <mergeCell ref="A126:A130"/>
    <mergeCell ref="F132:G132"/>
    <mergeCell ref="I110:I114"/>
    <mergeCell ref="J110:L114"/>
    <mergeCell ref="E110:H110"/>
    <mergeCell ref="A121:A125"/>
    <mergeCell ref="F111:G111"/>
    <mergeCell ref="F112:G112"/>
    <mergeCell ref="J131:L133"/>
    <mergeCell ref="I121:I125"/>
    <mergeCell ref="B115:M115"/>
    <mergeCell ref="A99:A105"/>
    <mergeCell ref="B106:D106"/>
    <mergeCell ref="F100:G100"/>
    <mergeCell ref="B99:D105"/>
    <mergeCell ref="E109:G109"/>
    <mergeCell ref="F114:G114"/>
    <mergeCell ref="B108:D108"/>
    <mergeCell ref="A110:A114"/>
    <mergeCell ref="B110:D114"/>
    <mergeCell ref="J54:L60"/>
    <mergeCell ref="I54:I60"/>
    <mergeCell ref="I61:I66"/>
    <mergeCell ref="J61:L66"/>
    <mergeCell ref="F94:G94"/>
    <mergeCell ref="F91:G91"/>
    <mergeCell ref="F92:G92"/>
    <mergeCell ref="F71:G71"/>
    <mergeCell ref="F72:G72"/>
    <mergeCell ref="F74:G74"/>
    <mergeCell ref="I47:I53"/>
    <mergeCell ref="F78:G78"/>
    <mergeCell ref="F62:G62"/>
    <mergeCell ref="F63:G63"/>
    <mergeCell ref="F66:G66"/>
    <mergeCell ref="J67:L68"/>
    <mergeCell ref="B75:M75"/>
    <mergeCell ref="B76:D82"/>
    <mergeCell ref="M76:M82"/>
    <mergeCell ref="F68:G68"/>
    <mergeCell ref="B19:M19"/>
    <mergeCell ref="A16:D16"/>
    <mergeCell ref="A17:C17"/>
    <mergeCell ref="B31:M31"/>
    <mergeCell ref="B47:D53"/>
    <mergeCell ref="J47:L53"/>
    <mergeCell ref="B32:D43"/>
    <mergeCell ref="F42:G42"/>
    <mergeCell ref="A44:A46"/>
    <mergeCell ref="A21:D21"/>
    <mergeCell ref="A202:B204"/>
    <mergeCell ref="J202:M202"/>
    <mergeCell ref="J204:M204"/>
    <mergeCell ref="J203:M203"/>
    <mergeCell ref="C202:I202"/>
    <mergeCell ref="C203:I203"/>
    <mergeCell ref="C204:I204"/>
    <mergeCell ref="B210:M210"/>
    <mergeCell ref="B207:E207"/>
    <mergeCell ref="F207:M207"/>
    <mergeCell ref="B206:M206"/>
    <mergeCell ref="A205:B205"/>
    <mergeCell ref="C205:M205"/>
    <mergeCell ref="B208:M208"/>
    <mergeCell ref="B209:M209"/>
    <mergeCell ref="A218:F218"/>
    <mergeCell ref="G218:M218"/>
    <mergeCell ref="A223:M223"/>
    <mergeCell ref="A219:F219"/>
    <mergeCell ref="G219:M219"/>
    <mergeCell ref="A220:F220"/>
    <mergeCell ref="G220:M220"/>
    <mergeCell ref="A222:M222"/>
    <mergeCell ref="A221:M221"/>
    <mergeCell ref="A217:F217"/>
    <mergeCell ref="G217:M217"/>
    <mergeCell ref="A216:G216"/>
    <mergeCell ref="B215:M215"/>
    <mergeCell ref="H216:M216"/>
    <mergeCell ref="B211:M211"/>
    <mergeCell ref="B212:M212"/>
    <mergeCell ref="B213:M213"/>
    <mergeCell ref="B214:M214"/>
    <mergeCell ref="J11:M11"/>
    <mergeCell ref="C12:H12"/>
    <mergeCell ref="I16:L16"/>
    <mergeCell ref="I17:L17"/>
    <mergeCell ref="J12:M12"/>
    <mergeCell ref="B11:C11"/>
    <mergeCell ref="D11:H11"/>
    <mergeCell ref="B13:D13"/>
    <mergeCell ref="E13:M13"/>
    <mergeCell ref="J10:M10"/>
    <mergeCell ref="B8:M8"/>
    <mergeCell ref="A20:D20"/>
    <mergeCell ref="E20:M20"/>
    <mergeCell ref="B14:M14"/>
    <mergeCell ref="B7:C7"/>
    <mergeCell ref="D7:G7"/>
    <mergeCell ref="A18:D18"/>
    <mergeCell ref="E18:M18"/>
    <mergeCell ref="B15:M15"/>
    <mergeCell ref="A1:M1"/>
    <mergeCell ref="B3:M3"/>
    <mergeCell ref="A2:M2"/>
    <mergeCell ref="J7:M7"/>
    <mergeCell ref="J9:M9"/>
    <mergeCell ref="C10:H10"/>
    <mergeCell ref="B5:C5"/>
    <mergeCell ref="B6:C6"/>
    <mergeCell ref="D4:M4"/>
    <mergeCell ref="D5:M5"/>
    <mergeCell ref="E21:M21"/>
    <mergeCell ref="J30:L30"/>
    <mergeCell ref="A22:D22"/>
    <mergeCell ref="E22:M22"/>
    <mergeCell ref="A23:D23"/>
    <mergeCell ref="B30:D30"/>
    <mergeCell ref="E23:M23"/>
    <mergeCell ref="B27:M27"/>
    <mergeCell ref="E30:H30"/>
    <mergeCell ref="A29:M29"/>
    <mergeCell ref="A47:A53"/>
    <mergeCell ref="A32:A43"/>
    <mergeCell ref="F61:G61"/>
    <mergeCell ref="F43:G43"/>
    <mergeCell ref="F53:G53"/>
    <mergeCell ref="F67:G67"/>
    <mergeCell ref="A67:A68"/>
    <mergeCell ref="F39:G39"/>
    <mergeCell ref="F40:G40"/>
    <mergeCell ref="F41:G41"/>
    <mergeCell ref="F77:G77"/>
    <mergeCell ref="E76:H76"/>
    <mergeCell ref="A89:A92"/>
    <mergeCell ref="B89:D92"/>
    <mergeCell ref="B83:D88"/>
    <mergeCell ref="E83:H83"/>
    <mergeCell ref="A116:A120"/>
    <mergeCell ref="E116:H116"/>
    <mergeCell ref="F117:G117"/>
    <mergeCell ref="I116:I120"/>
    <mergeCell ref="A93:A97"/>
    <mergeCell ref="B93:D97"/>
    <mergeCell ref="E93:H93"/>
    <mergeCell ref="F95:G95"/>
    <mergeCell ref="E99:H99"/>
    <mergeCell ref="F102:G102"/>
    <mergeCell ref="M116:M120"/>
    <mergeCell ref="J162:L162"/>
    <mergeCell ref="I89:I92"/>
    <mergeCell ref="F60:G60"/>
    <mergeCell ref="F48:G48"/>
    <mergeCell ref="F49:G49"/>
    <mergeCell ref="F52:G52"/>
    <mergeCell ref="F85:G85"/>
    <mergeCell ref="F84:G84"/>
    <mergeCell ref="F90:G90"/>
    <mergeCell ref="J89:L92"/>
    <mergeCell ref="F97:G97"/>
    <mergeCell ref="A134:A136"/>
    <mergeCell ref="B134:D136"/>
    <mergeCell ref="E134:H134"/>
    <mergeCell ref="J134:L136"/>
    <mergeCell ref="I134:I136"/>
    <mergeCell ref="F135:G135"/>
    <mergeCell ref="J116:L120"/>
    <mergeCell ref="E89:H89"/>
    <mergeCell ref="F140:G140"/>
    <mergeCell ref="I138:I142"/>
    <mergeCell ref="J138:L142"/>
    <mergeCell ref="B137:M137"/>
    <mergeCell ref="F120:G120"/>
    <mergeCell ref="F118:G118"/>
    <mergeCell ref="F136:G136"/>
    <mergeCell ref="B116:D120"/>
    <mergeCell ref="J126:L130"/>
    <mergeCell ref="F133:G133"/>
    <mergeCell ref="M143:M146"/>
    <mergeCell ref="I143:I146"/>
    <mergeCell ref="J143:L146"/>
    <mergeCell ref="E143:H143"/>
    <mergeCell ref="E138:H138"/>
    <mergeCell ref="A138:A142"/>
    <mergeCell ref="B138:D142"/>
    <mergeCell ref="F142:G142"/>
    <mergeCell ref="F141:G141"/>
    <mergeCell ref="F139:G139"/>
    <mergeCell ref="B147:D152"/>
    <mergeCell ref="F151:G151"/>
    <mergeCell ref="F152:G152"/>
    <mergeCell ref="I147:I152"/>
    <mergeCell ref="J147:L152"/>
    <mergeCell ref="M147:M152"/>
    <mergeCell ref="E147:H147"/>
    <mergeCell ref="F150:G150"/>
    <mergeCell ref="F148:G148"/>
    <mergeCell ref="F149:G149"/>
    <mergeCell ref="E162:G162"/>
    <mergeCell ref="A143:A146"/>
    <mergeCell ref="B162:D162"/>
    <mergeCell ref="F145:G145"/>
    <mergeCell ref="F146:G146"/>
    <mergeCell ref="F159:G159"/>
    <mergeCell ref="A153:A160"/>
    <mergeCell ref="B153:D160"/>
    <mergeCell ref="E153:H153"/>
    <mergeCell ref="A147:A152"/>
    <mergeCell ref="M153:M160"/>
    <mergeCell ref="J153:L160"/>
    <mergeCell ref="I153:I160"/>
    <mergeCell ref="F154:G154"/>
    <mergeCell ref="F155:G155"/>
    <mergeCell ref="F156:G156"/>
    <mergeCell ref="F157:G157"/>
    <mergeCell ref="F158:G158"/>
    <mergeCell ref="B163:D168"/>
    <mergeCell ref="A163:A168"/>
    <mergeCell ref="F164:G164"/>
    <mergeCell ref="F165:G165"/>
    <mergeCell ref="F166:G166"/>
    <mergeCell ref="F167:G167"/>
    <mergeCell ref="F168:G168"/>
    <mergeCell ref="E163:H163"/>
    <mergeCell ref="M194:M198"/>
    <mergeCell ref="I182:I187"/>
    <mergeCell ref="J182:L187"/>
    <mergeCell ref="I163:I168"/>
    <mergeCell ref="J163:L168"/>
    <mergeCell ref="M163:M168"/>
    <mergeCell ref="J194:L198"/>
    <mergeCell ref="J188:L192"/>
    <mergeCell ref="J181:L181"/>
    <mergeCell ref="B199:D199"/>
    <mergeCell ref="E182:H182"/>
    <mergeCell ref="F183:G183"/>
    <mergeCell ref="F184:G184"/>
    <mergeCell ref="F185:G185"/>
    <mergeCell ref="F186:G186"/>
    <mergeCell ref="F198:G198"/>
    <mergeCell ref="B188:D192"/>
    <mergeCell ref="F187:G187"/>
    <mergeCell ref="A194:A198"/>
    <mergeCell ref="B194:D198"/>
    <mergeCell ref="E194:H194"/>
    <mergeCell ref="F195:G195"/>
    <mergeCell ref="F196:G196"/>
    <mergeCell ref="I194:I198"/>
    <mergeCell ref="F197:G197"/>
    <mergeCell ref="B201:D201"/>
    <mergeCell ref="E201:G201"/>
    <mergeCell ref="J201:L201"/>
    <mergeCell ref="B200:D200"/>
    <mergeCell ref="E200:G200"/>
    <mergeCell ref="J200:L200"/>
    <mergeCell ref="A182:A187"/>
    <mergeCell ref="B182:D187"/>
    <mergeCell ref="B169:M169"/>
    <mergeCell ref="M188:M192"/>
    <mergeCell ref="B193:D193"/>
    <mergeCell ref="E193:G193"/>
    <mergeCell ref="J193:L193"/>
    <mergeCell ref="F173:G173"/>
    <mergeCell ref="E188:H188"/>
    <mergeCell ref="F189:G189"/>
    <mergeCell ref="A188:A192"/>
    <mergeCell ref="I188:I192"/>
    <mergeCell ref="E179:G179"/>
    <mergeCell ref="M182:M187"/>
    <mergeCell ref="B170:D170"/>
    <mergeCell ref="E170:G170"/>
    <mergeCell ref="J170:L170"/>
    <mergeCell ref="B171:D171"/>
    <mergeCell ref="E171:G171"/>
    <mergeCell ref="J171:L171"/>
    <mergeCell ref="E181:G181"/>
    <mergeCell ref="M172:M174"/>
    <mergeCell ref="B172:D174"/>
    <mergeCell ref="A172:A174"/>
    <mergeCell ref="I172:I174"/>
    <mergeCell ref="J172:L174"/>
    <mergeCell ref="F177:G177"/>
    <mergeCell ref="A175:A178"/>
    <mergeCell ref="I175:I178"/>
    <mergeCell ref="F174:G174"/>
    <mergeCell ref="E172:H172"/>
    <mergeCell ref="E175:H175"/>
    <mergeCell ref="J175:L178"/>
    <mergeCell ref="J180:L180"/>
    <mergeCell ref="E180:G180"/>
    <mergeCell ref="B180:D180"/>
    <mergeCell ref="F178:G178"/>
    <mergeCell ref="B181:D181"/>
    <mergeCell ref="J179:L179"/>
    <mergeCell ref="F176:G176"/>
    <mergeCell ref="B175:D178"/>
    <mergeCell ref="B179:D179"/>
    <mergeCell ref="F79:G79"/>
    <mergeCell ref="F80:G80"/>
    <mergeCell ref="E108:G108"/>
    <mergeCell ref="I93:I97"/>
    <mergeCell ref="J93:L97"/>
    <mergeCell ref="I76:I82"/>
    <mergeCell ref="J76:L82"/>
    <mergeCell ref="M175:M178"/>
    <mergeCell ref="E106:G106"/>
    <mergeCell ref="B161:D161"/>
    <mergeCell ref="E161:G161"/>
    <mergeCell ref="J161:L161"/>
    <mergeCell ref="I83:I88"/>
    <mergeCell ref="J83:L88"/>
    <mergeCell ref="F160:G160"/>
    <mergeCell ref="M89:M92"/>
    <mergeCell ref="A76:A82"/>
    <mergeCell ref="F103:G103"/>
    <mergeCell ref="F104:G104"/>
    <mergeCell ref="F88:G88"/>
    <mergeCell ref="F87:G87"/>
    <mergeCell ref="F86:G86"/>
    <mergeCell ref="A83:A88"/>
    <mergeCell ref="F81:G81"/>
    <mergeCell ref="F82:G82"/>
    <mergeCell ref="I32:I43"/>
    <mergeCell ref="J32:L43"/>
    <mergeCell ref="E54:H54"/>
    <mergeCell ref="F64:G64"/>
    <mergeCell ref="F65:G65"/>
    <mergeCell ref="F70:G70"/>
    <mergeCell ref="F55:G55"/>
    <mergeCell ref="F56:G56"/>
    <mergeCell ref="F57:G57"/>
    <mergeCell ref="F58:G58"/>
    <mergeCell ref="F59:G59"/>
    <mergeCell ref="D6:M6"/>
    <mergeCell ref="B9:C9"/>
    <mergeCell ref="D9:H9"/>
    <mergeCell ref="B4:C4"/>
    <mergeCell ref="M44:M46"/>
    <mergeCell ref="F44:G44"/>
    <mergeCell ref="F45:G45"/>
    <mergeCell ref="F46:G46"/>
    <mergeCell ref="A28:M28"/>
    <mergeCell ref="J69:L74"/>
    <mergeCell ref="I69:I74"/>
    <mergeCell ref="B69:D74"/>
    <mergeCell ref="A69:A74"/>
    <mergeCell ref="M69:M74"/>
    <mergeCell ref="E69:H69"/>
    <mergeCell ref="F73:G73"/>
  </mergeCells>
  <conditionalFormatting sqref="D4:M4">
    <cfRule type="expression" priority="23" dxfId="27">
      <formula>COUNTIF($D$4,"Nhập"&amp;"*")&gt;0</formula>
    </cfRule>
  </conditionalFormatting>
  <conditionalFormatting sqref="E20:M20">
    <cfRule type="expression" priority="22" dxfId="27">
      <formula>COUNTIF($E$20,"Nhập"&amp;"*")&gt;0</formula>
    </cfRule>
  </conditionalFormatting>
  <conditionalFormatting sqref="D6:M6">
    <cfRule type="expression" priority="21" dxfId="28">
      <formula>COUNTIF($D$6,"Nhập"&amp;"*")&gt;0</formula>
    </cfRule>
  </conditionalFormatting>
  <conditionalFormatting sqref="E13:M13">
    <cfRule type="expression" priority="20" dxfId="28">
      <formula>COUNTIF($E$13,"Nhập"&amp;"*")&gt;0</formula>
    </cfRule>
  </conditionalFormatting>
  <conditionalFormatting sqref="E21:M21">
    <cfRule type="expression" priority="19" dxfId="28">
      <formula>COUNTIF($E$21,"Nhập"&amp;"*")&gt;0</formula>
    </cfRule>
  </conditionalFormatting>
  <conditionalFormatting sqref="E22:M22">
    <cfRule type="expression" priority="17" dxfId="29">
      <formula>COUNTIF($E$22,"Nhập"&amp;"*")&gt;0</formula>
    </cfRule>
    <cfRule type="expression" priority="18" dxfId="30">
      <formula>COUNTIF($E$22,"Nhập"&amp;"*")&gt;0</formula>
    </cfRule>
  </conditionalFormatting>
  <conditionalFormatting sqref="D5:M5">
    <cfRule type="expression" priority="16" dxfId="31">
      <formula>COUNTIF($D$5,"Nhập"&amp;"*")&gt;0</formula>
    </cfRule>
  </conditionalFormatting>
  <conditionalFormatting sqref="D7:G7">
    <cfRule type="expression" priority="15" dxfId="32">
      <formula>COUNTIF($D$7,"Nhập"&amp;"*")&gt;0</formula>
    </cfRule>
    <cfRule type="expression" priority="1" dxfId="5">
      <formula>$D$7&lt;&gt;""</formula>
    </cfRule>
  </conditionalFormatting>
  <conditionalFormatting sqref="J10:M10">
    <cfRule type="expression" priority="14" dxfId="33">
      <formula>COUNTIF($J$10,"Nhập"&amp;"*")&gt;0</formula>
    </cfRule>
  </conditionalFormatting>
  <conditionalFormatting sqref="J12:M12">
    <cfRule type="expression" priority="13" dxfId="34">
      <formula>COUNTIF($J$12,"Nhập"&amp;"*")&gt;0</formula>
    </cfRule>
  </conditionalFormatting>
  <conditionalFormatting sqref="D9:H9">
    <cfRule type="expression" priority="12" dxfId="35">
      <formula>COUNTIF($D$9,"Nhập"&amp;"*")&gt;0</formula>
    </cfRule>
  </conditionalFormatting>
  <conditionalFormatting sqref="D11:H11">
    <cfRule type="expression" priority="10" dxfId="35">
      <formula>COUNTIF($D$11,"Nhập"&amp;"*")&gt;0</formula>
    </cfRule>
    <cfRule type="expression" priority="11" dxfId="36">
      <formula>COUNTIF($D$11,"Nhập"&amp;"*")&gt;0</formula>
    </cfRule>
  </conditionalFormatting>
  <conditionalFormatting sqref="C10:H10">
    <cfRule type="expression" priority="9" dxfId="37">
      <formula>COUNTIF($C$10,"Nhập"&amp;"*")&gt;0</formula>
    </cfRule>
  </conditionalFormatting>
  <conditionalFormatting sqref="C12:H12">
    <cfRule type="expression" priority="8" dxfId="37">
      <formula>COUNTIF($C$12,"Nhập"&amp;"*")&gt;0</formula>
    </cfRule>
  </conditionalFormatting>
  <conditionalFormatting sqref="J9:M9">
    <cfRule type="expression" priority="3" dxfId="38">
      <formula>COUNTIF($J$9,"Nhập"&amp;"*")&gt;0</formula>
    </cfRule>
    <cfRule type="expression" priority="6" dxfId="39">
      <formula>COUNTIF($J$9,"Nhập"&amp;"*")&gt;0</formula>
    </cfRule>
    <cfRule type="expression" priority="7" dxfId="40">
      <formula>COUNTIF($J$9,"Nhập"&amp;"*")&gt;0</formula>
    </cfRule>
  </conditionalFormatting>
  <conditionalFormatting sqref="J11:M11">
    <cfRule type="expression" priority="4" dxfId="38">
      <formula>COUNTIF($J$11,"Nhập"&amp;"*")&gt;0</formula>
    </cfRule>
    <cfRule type="expression" priority="5" dxfId="41">
      <formula>COUNTIF($J$11,"Nhập"&amp;"*")&gt;0</formula>
    </cfRule>
  </conditionalFormatting>
  <conditionalFormatting sqref="J7:M7">
    <cfRule type="expression" priority="2" dxfId="42">
      <formula>COUNTIF($J$7,"Nhập"&amp;"*")&gt;0</formula>
    </cfRule>
  </conditionalFormatting>
  <conditionalFormatting sqref="J203:M203">
    <cfRule type="expression" priority="90" dxfId="43">
      <formula>COUNTIF(H32:H201,"TRUE")&gt;0</formula>
    </cfRule>
  </conditionalFormatting>
  <conditionalFormatting sqref="K204:M204">
    <cfRule type="expression" priority="91" dxfId="44">
      <formula>SUM(N32:N201)&gt;0</formula>
    </cfRule>
  </conditionalFormatting>
  <conditionalFormatting sqref="J204">
    <cfRule type="expression" priority="92" dxfId="44">
      <formula>SUM(M32:M201)&gt;0</formula>
    </cfRule>
  </conditionalFormatting>
  <conditionalFormatting sqref="J202:M202">
    <cfRule type="expression" priority="135" dxfId="45">
      <formula>COUNT(M32:M201)&gt;0</formula>
    </cfRule>
    <cfRule type="expression" priority="136" dxfId="45">
      <formula>COUNT(M32:M201)&gt;0</formula>
    </cfRule>
  </conditionalFormatting>
  <printOptions/>
  <pageMargins left="0.5905511811023623" right="0.3937007874015748" top="0.8661417322834646" bottom="0.5905511811023623" header="0.1968503937007874" footer="0.1968503937007874"/>
  <pageSetup horizontalDpi="600" verticalDpi="600" orientation="portrait" paperSize="9" r:id="rId3"/>
  <headerFooter>
    <oddHeader>&amp;L&amp;G&amp;C&amp;"Times New Roman,Bold"&amp;12VIỆN KIỂM NGHIỆM AN TOÀN VỆ SINH THỰC PHẨM QUỐC GIA
&amp;"Times New Roman,Bold Italic"NATIONAL INSTITUTE FOR FOOD CONTROL
&amp;"Times New Roman,Bold"&amp;G</oddHeader>
    <oddFooter>&amp;C&amp;"Times New Roman,Regular"&amp;10&amp;G
&amp;R&amp;"Times New Roman,Regular"
Trang: &amp;P/&amp;N</oddFooter>
  </headerFooter>
  <legacyDrawing r:id="rId1"/>
  <legacyDrawingHF r:id="rId2"/>
</worksheet>
</file>

<file path=xl/worksheets/sheet2.xml><?xml version="1.0" encoding="utf-8"?>
<worksheet xmlns="http://schemas.openxmlformats.org/spreadsheetml/2006/main" xmlns:r="http://schemas.openxmlformats.org/officeDocument/2006/relationships">
  <dimension ref="A1:D119"/>
  <sheetViews>
    <sheetView zoomScalePageLayoutView="0" workbookViewId="0" topLeftCell="A104">
      <selection activeCell="I107" sqref="I107"/>
    </sheetView>
  </sheetViews>
  <sheetFormatPr defaultColWidth="9.140625" defaultRowHeight="15"/>
  <cols>
    <col min="2" max="2" width="11.28125" style="0" customWidth="1"/>
    <col min="3" max="3" width="23.7109375" style="0" customWidth="1"/>
    <col min="4" max="4" width="16.8515625" style="0" customWidth="1"/>
  </cols>
  <sheetData>
    <row r="1" spans="1:4" ht="16.5">
      <c r="A1" s="186" t="s">
        <v>335</v>
      </c>
      <c r="B1" s="187"/>
      <c r="C1" s="187"/>
      <c r="D1" s="188"/>
    </row>
    <row r="2" spans="1:4" ht="16.5">
      <c r="A2" s="186" t="s">
        <v>336</v>
      </c>
      <c r="B2" s="187"/>
      <c r="C2" s="187"/>
      <c r="D2" s="188"/>
    </row>
    <row r="3" spans="1:4" ht="33">
      <c r="A3" s="32" t="s">
        <v>337</v>
      </c>
      <c r="B3" s="32" t="s">
        <v>338</v>
      </c>
      <c r="C3" s="32" t="s">
        <v>339</v>
      </c>
      <c r="D3" s="32" t="s">
        <v>340</v>
      </c>
    </row>
    <row r="4" spans="1:4" ht="33">
      <c r="A4" s="33">
        <v>1</v>
      </c>
      <c r="B4" s="34" t="s">
        <v>341</v>
      </c>
      <c r="C4" s="34" t="s">
        <v>342</v>
      </c>
      <c r="D4" s="33" t="s">
        <v>343</v>
      </c>
    </row>
    <row r="5" spans="1:4" ht="33">
      <c r="A5" s="33">
        <v>2</v>
      </c>
      <c r="B5" s="34" t="s">
        <v>344</v>
      </c>
      <c r="C5" s="34" t="s">
        <v>345</v>
      </c>
      <c r="D5" s="33" t="s">
        <v>343</v>
      </c>
    </row>
    <row r="6" spans="1:4" ht="33">
      <c r="A6" s="33">
        <v>3</v>
      </c>
      <c r="B6" s="34" t="s">
        <v>346</v>
      </c>
      <c r="C6" s="34" t="s">
        <v>347</v>
      </c>
      <c r="D6" s="33" t="s">
        <v>343</v>
      </c>
    </row>
    <row r="7" spans="1:4" ht="33">
      <c r="A7" s="33">
        <v>4</v>
      </c>
      <c r="B7" s="34" t="s">
        <v>348</v>
      </c>
      <c r="C7" s="34" t="s">
        <v>349</v>
      </c>
      <c r="D7" s="33" t="s">
        <v>343</v>
      </c>
    </row>
    <row r="8" spans="1:4" ht="33">
      <c r="A8" s="33">
        <v>5</v>
      </c>
      <c r="B8" s="34" t="s">
        <v>350</v>
      </c>
      <c r="C8" s="34" t="s">
        <v>351</v>
      </c>
      <c r="D8" s="33" t="s">
        <v>343</v>
      </c>
    </row>
    <row r="9" spans="1:4" ht="33">
      <c r="A9" s="33">
        <v>6</v>
      </c>
      <c r="B9" s="34" t="s">
        <v>352</v>
      </c>
      <c r="C9" s="34" t="s">
        <v>353</v>
      </c>
      <c r="D9" s="33" t="s">
        <v>343</v>
      </c>
    </row>
    <row r="10" spans="1:4" ht="33">
      <c r="A10" s="33">
        <v>7</v>
      </c>
      <c r="B10" s="34" t="s">
        <v>354</v>
      </c>
      <c r="C10" s="34" t="s">
        <v>355</v>
      </c>
      <c r="D10" s="33" t="s">
        <v>343</v>
      </c>
    </row>
    <row r="11" spans="1:4" ht="33">
      <c r="A11" s="33">
        <v>8</v>
      </c>
      <c r="B11" s="34" t="s">
        <v>356</v>
      </c>
      <c r="C11" s="34" t="s">
        <v>357</v>
      </c>
      <c r="D11" s="33" t="s">
        <v>343</v>
      </c>
    </row>
    <row r="12" spans="1:4" ht="33">
      <c r="A12" s="33">
        <v>9</v>
      </c>
      <c r="B12" s="34" t="s">
        <v>358</v>
      </c>
      <c r="C12" s="34" t="s">
        <v>359</v>
      </c>
      <c r="D12" s="33" t="s">
        <v>343</v>
      </c>
    </row>
    <row r="13" spans="1:4" ht="33">
      <c r="A13" s="33">
        <v>10</v>
      </c>
      <c r="B13" s="34" t="s">
        <v>360</v>
      </c>
      <c r="C13" s="34" t="s">
        <v>361</v>
      </c>
      <c r="D13" s="33" t="s">
        <v>343</v>
      </c>
    </row>
    <row r="14" spans="1:4" ht="33">
      <c r="A14" s="33">
        <v>11</v>
      </c>
      <c r="B14" s="34" t="s">
        <v>362</v>
      </c>
      <c r="C14" s="34" t="s">
        <v>363</v>
      </c>
      <c r="D14" s="33" t="s">
        <v>343</v>
      </c>
    </row>
    <row r="15" spans="1:4" ht="33">
      <c r="A15" s="33">
        <v>12</v>
      </c>
      <c r="B15" s="34" t="s">
        <v>364</v>
      </c>
      <c r="C15" s="34" t="s">
        <v>365</v>
      </c>
      <c r="D15" s="33" t="s">
        <v>343</v>
      </c>
    </row>
    <row r="16" spans="1:4" ht="33">
      <c r="A16" s="33">
        <v>13</v>
      </c>
      <c r="B16" s="34" t="s">
        <v>366</v>
      </c>
      <c r="C16" s="34" t="s">
        <v>367</v>
      </c>
      <c r="D16" s="33" t="s">
        <v>368</v>
      </c>
    </row>
    <row r="17" spans="1:4" ht="33">
      <c r="A17" s="33">
        <v>14</v>
      </c>
      <c r="B17" s="34" t="s">
        <v>369</v>
      </c>
      <c r="C17" s="35" t="s">
        <v>370</v>
      </c>
      <c r="D17" s="33" t="s">
        <v>368</v>
      </c>
    </row>
    <row r="18" spans="1:4" ht="33">
      <c r="A18" s="33">
        <v>15</v>
      </c>
      <c r="B18" s="34" t="s">
        <v>371</v>
      </c>
      <c r="C18" s="34" t="s">
        <v>372</v>
      </c>
      <c r="D18" s="33" t="s">
        <v>368</v>
      </c>
    </row>
    <row r="19" spans="1:4" ht="33">
      <c r="A19" s="33">
        <v>16</v>
      </c>
      <c r="B19" s="34" t="s">
        <v>373</v>
      </c>
      <c r="C19" s="34" t="s">
        <v>374</v>
      </c>
      <c r="D19" s="33" t="s">
        <v>368</v>
      </c>
    </row>
    <row r="20" spans="1:4" ht="33">
      <c r="A20" s="33">
        <v>17</v>
      </c>
      <c r="B20" s="34" t="s">
        <v>375</v>
      </c>
      <c r="C20" s="34" t="s">
        <v>376</v>
      </c>
      <c r="D20" s="33" t="s">
        <v>368</v>
      </c>
    </row>
    <row r="21" spans="1:4" ht="33">
      <c r="A21" s="33">
        <v>18</v>
      </c>
      <c r="B21" s="34" t="s">
        <v>377</v>
      </c>
      <c r="C21" s="34" t="s">
        <v>378</v>
      </c>
      <c r="D21" s="33" t="s">
        <v>368</v>
      </c>
    </row>
    <row r="22" spans="1:4" ht="33">
      <c r="A22" s="33">
        <v>19</v>
      </c>
      <c r="B22" s="34" t="s">
        <v>379</v>
      </c>
      <c r="C22" s="34" t="s">
        <v>380</v>
      </c>
      <c r="D22" s="33" t="s">
        <v>368</v>
      </c>
    </row>
    <row r="23" spans="1:4" ht="33">
      <c r="A23" s="33">
        <v>20</v>
      </c>
      <c r="B23" s="34" t="s">
        <v>381</v>
      </c>
      <c r="C23" s="34" t="s">
        <v>382</v>
      </c>
      <c r="D23" s="33" t="s">
        <v>368</v>
      </c>
    </row>
    <row r="24" spans="1:4" ht="33">
      <c r="A24" s="33">
        <v>21</v>
      </c>
      <c r="B24" s="34" t="s">
        <v>383</v>
      </c>
      <c r="C24" s="34" t="s">
        <v>384</v>
      </c>
      <c r="D24" s="33" t="s">
        <v>368</v>
      </c>
    </row>
    <row r="25" spans="1:4" ht="33">
      <c r="A25" s="33">
        <v>22</v>
      </c>
      <c r="B25" s="34" t="s">
        <v>385</v>
      </c>
      <c r="C25" s="34" t="s">
        <v>386</v>
      </c>
      <c r="D25" s="33" t="s">
        <v>368</v>
      </c>
    </row>
    <row r="26" spans="1:4" ht="33">
      <c r="A26" s="33">
        <v>23</v>
      </c>
      <c r="B26" s="34" t="s">
        <v>387</v>
      </c>
      <c r="C26" s="36" t="s">
        <v>388</v>
      </c>
      <c r="D26" s="33" t="s">
        <v>368</v>
      </c>
    </row>
    <row r="27" spans="1:4" ht="33">
      <c r="A27" s="33">
        <v>24</v>
      </c>
      <c r="B27" s="34" t="s">
        <v>389</v>
      </c>
      <c r="C27" s="36" t="s">
        <v>390</v>
      </c>
      <c r="D27" s="33" t="s">
        <v>391</v>
      </c>
    </row>
    <row r="28" spans="1:4" ht="33">
      <c r="A28" s="33">
        <v>25</v>
      </c>
      <c r="B28" s="34" t="s">
        <v>392</v>
      </c>
      <c r="C28" s="34" t="s">
        <v>393</v>
      </c>
      <c r="D28" s="33" t="s">
        <v>368</v>
      </c>
    </row>
    <row r="29" spans="1:4" ht="33">
      <c r="A29" s="33">
        <v>26</v>
      </c>
      <c r="B29" s="34" t="s">
        <v>394</v>
      </c>
      <c r="C29" s="34" t="s">
        <v>395</v>
      </c>
      <c r="D29" s="33" t="s">
        <v>396</v>
      </c>
    </row>
    <row r="30" spans="1:4" ht="16.5">
      <c r="A30" s="33">
        <v>27</v>
      </c>
      <c r="B30" s="34" t="s">
        <v>397</v>
      </c>
      <c r="C30" s="34" t="s">
        <v>398</v>
      </c>
      <c r="D30" s="33" t="s">
        <v>399</v>
      </c>
    </row>
    <row r="31" spans="1:4" ht="16.5">
      <c r="A31" s="33">
        <v>28</v>
      </c>
      <c r="B31" s="34" t="s">
        <v>400</v>
      </c>
      <c r="C31" s="34" t="s">
        <v>401</v>
      </c>
      <c r="D31" s="33" t="s">
        <v>399</v>
      </c>
    </row>
    <row r="32" spans="1:4" ht="33">
      <c r="A32" s="33">
        <v>29</v>
      </c>
      <c r="B32" s="34" t="s">
        <v>402</v>
      </c>
      <c r="C32" s="34" t="s">
        <v>403</v>
      </c>
      <c r="D32" s="33" t="s">
        <v>396</v>
      </c>
    </row>
    <row r="33" spans="1:4" ht="33">
      <c r="A33" s="33">
        <v>30</v>
      </c>
      <c r="B33" s="34" t="s">
        <v>404</v>
      </c>
      <c r="C33" s="34" t="s">
        <v>405</v>
      </c>
      <c r="D33" s="33" t="s">
        <v>396</v>
      </c>
    </row>
    <row r="34" spans="1:4" ht="33">
      <c r="A34" s="33">
        <v>31</v>
      </c>
      <c r="B34" s="34" t="s">
        <v>406</v>
      </c>
      <c r="C34" s="34" t="s">
        <v>407</v>
      </c>
      <c r="D34" s="33" t="s">
        <v>408</v>
      </c>
    </row>
    <row r="35" spans="1:4" ht="33">
      <c r="A35" s="33">
        <v>32</v>
      </c>
      <c r="B35" s="34" t="s">
        <v>409</v>
      </c>
      <c r="C35" s="34" t="s">
        <v>410</v>
      </c>
      <c r="D35" s="33" t="s">
        <v>411</v>
      </c>
    </row>
    <row r="36" spans="1:4" ht="33">
      <c r="A36" s="33">
        <v>33</v>
      </c>
      <c r="B36" s="34" t="s">
        <v>412</v>
      </c>
      <c r="C36" s="34" t="s">
        <v>413</v>
      </c>
      <c r="D36" s="33" t="s">
        <v>411</v>
      </c>
    </row>
    <row r="37" spans="1:4" ht="33">
      <c r="A37" s="33">
        <v>34</v>
      </c>
      <c r="B37" s="35" t="s">
        <v>414</v>
      </c>
      <c r="C37" s="34" t="s">
        <v>415</v>
      </c>
      <c r="D37" s="33" t="s">
        <v>411</v>
      </c>
    </row>
    <row r="38" spans="1:4" ht="33">
      <c r="A38" s="33">
        <v>35</v>
      </c>
      <c r="B38" s="34" t="s">
        <v>416</v>
      </c>
      <c r="C38" s="34" t="s">
        <v>277</v>
      </c>
      <c r="D38" s="33" t="s">
        <v>411</v>
      </c>
    </row>
    <row r="39" spans="1:4" ht="33">
      <c r="A39" s="33">
        <v>36</v>
      </c>
      <c r="B39" s="34" t="s">
        <v>417</v>
      </c>
      <c r="C39" s="34" t="s">
        <v>418</v>
      </c>
      <c r="D39" s="33" t="s">
        <v>408</v>
      </c>
    </row>
    <row r="40" spans="1:4" ht="33">
      <c r="A40" s="33">
        <v>37</v>
      </c>
      <c r="B40" s="34" t="s">
        <v>419</v>
      </c>
      <c r="C40" s="34" t="s">
        <v>420</v>
      </c>
      <c r="D40" s="33" t="s">
        <v>408</v>
      </c>
    </row>
    <row r="41" spans="1:4" ht="33">
      <c r="A41" s="33">
        <v>38</v>
      </c>
      <c r="B41" s="34" t="s">
        <v>421</v>
      </c>
      <c r="C41" s="34" t="s">
        <v>422</v>
      </c>
      <c r="D41" s="33" t="s">
        <v>408</v>
      </c>
    </row>
    <row r="42" spans="1:4" ht="33">
      <c r="A42" s="33">
        <v>39</v>
      </c>
      <c r="B42" s="34" t="s">
        <v>423</v>
      </c>
      <c r="C42" s="34" t="s">
        <v>424</v>
      </c>
      <c r="D42" s="33" t="s">
        <v>425</v>
      </c>
    </row>
    <row r="43" spans="1:4" ht="33">
      <c r="A43" s="33">
        <v>40</v>
      </c>
      <c r="B43" s="34" t="s">
        <v>426</v>
      </c>
      <c r="C43" s="34" t="s">
        <v>427</v>
      </c>
      <c r="D43" s="33" t="s">
        <v>425</v>
      </c>
    </row>
    <row r="44" spans="1:4" ht="33">
      <c r="A44" s="33">
        <v>41</v>
      </c>
      <c r="B44" s="34" t="s">
        <v>428</v>
      </c>
      <c r="C44" s="34" t="s">
        <v>429</v>
      </c>
      <c r="D44" s="33" t="s">
        <v>425</v>
      </c>
    </row>
    <row r="45" spans="1:4" ht="33">
      <c r="A45" s="33">
        <v>42</v>
      </c>
      <c r="B45" s="34" t="s">
        <v>421</v>
      </c>
      <c r="C45" s="34" t="s">
        <v>422</v>
      </c>
      <c r="D45" s="33" t="s">
        <v>425</v>
      </c>
    </row>
    <row r="46" spans="1:4" ht="33">
      <c r="A46" s="33">
        <v>43</v>
      </c>
      <c r="B46" s="34" t="s">
        <v>430</v>
      </c>
      <c r="C46" s="34" t="s">
        <v>431</v>
      </c>
      <c r="D46" s="33" t="s">
        <v>432</v>
      </c>
    </row>
    <row r="47" spans="1:4" ht="33">
      <c r="A47" s="33">
        <v>44</v>
      </c>
      <c r="B47" s="34" t="s">
        <v>433</v>
      </c>
      <c r="C47" s="34" t="s">
        <v>434</v>
      </c>
      <c r="D47" s="33" t="s">
        <v>399</v>
      </c>
    </row>
    <row r="48" spans="1:4" ht="33">
      <c r="A48" s="33">
        <v>45</v>
      </c>
      <c r="B48" s="34" t="s">
        <v>435</v>
      </c>
      <c r="C48" s="34" t="s">
        <v>436</v>
      </c>
      <c r="D48" s="33" t="s">
        <v>399</v>
      </c>
    </row>
    <row r="49" spans="1:4" ht="33">
      <c r="A49" s="33">
        <v>46</v>
      </c>
      <c r="B49" s="34" t="s">
        <v>437</v>
      </c>
      <c r="C49" s="34" t="s">
        <v>438</v>
      </c>
      <c r="D49" s="33" t="s">
        <v>399</v>
      </c>
    </row>
    <row r="50" spans="1:4" ht="33">
      <c r="A50" s="33">
        <v>47</v>
      </c>
      <c r="B50" s="34" t="s">
        <v>439</v>
      </c>
      <c r="C50" s="34" t="s">
        <v>440</v>
      </c>
      <c r="D50" s="33" t="s">
        <v>432</v>
      </c>
    </row>
    <row r="51" spans="1:4" ht="33">
      <c r="A51" s="33">
        <v>48</v>
      </c>
      <c r="B51" s="34" t="s">
        <v>441</v>
      </c>
      <c r="C51" s="34" t="s">
        <v>80</v>
      </c>
      <c r="D51" s="33" t="s">
        <v>399</v>
      </c>
    </row>
    <row r="52" spans="1:4" ht="33">
      <c r="A52" s="33">
        <v>49</v>
      </c>
      <c r="B52" s="34" t="s">
        <v>442</v>
      </c>
      <c r="C52" s="34" t="s">
        <v>443</v>
      </c>
      <c r="D52" s="33" t="s">
        <v>432</v>
      </c>
    </row>
    <row r="53" spans="1:4" ht="33">
      <c r="A53" s="33">
        <v>50</v>
      </c>
      <c r="B53" s="34" t="s">
        <v>444</v>
      </c>
      <c r="C53" s="34" t="s">
        <v>445</v>
      </c>
      <c r="D53" s="33" t="s">
        <v>432</v>
      </c>
    </row>
    <row r="54" spans="1:4" ht="33">
      <c r="A54" s="33">
        <v>51</v>
      </c>
      <c r="B54" s="36" t="s">
        <v>446</v>
      </c>
      <c r="C54" s="34" t="s">
        <v>447</v>
      </c>
      <c r="D54" s="33" t="s">
        <v>432</v>
      </c>
    </row>
    <row r="55" spans="1:4" ht="33">
      <c r="A55" s="33">
        <v>52</v>
      </c>
      <c r="B55" s="34" t="s">
        <v>448</v>
      </c>
      <c r="C55" s="34" t="s">
        <v>449</v>
      </c>
      <c r="D55" s="33" t="s">
        <v>432</v>
      </c>
    </row>
    <row r="56" spans="1:4" ht="33">
      <c r="A56" s="33">
        <v>53</v>
      </c>
      <c r="B56" s="34" t="s">
        <v>450</v>
      </c>
      <c r="C56" s="34" t="s">
        <v>451</v>
      </c>
      <c r="D56" s="33" t="s">
        <v>432</v>
      </c>
    </row>
    <row r="57" spans="1:4" ht="33">
      <c r="A57" s="33">
        <v>54</v>
      </c>
      <c r="B57" s="34" t="s">
        <v>452</v>
      </c>
      <c r="C57" s="34" t="s">
        <v>453</v>
      </c>
      <c r="D57" s="33" t="s">
        <v>399</v>
      </c>
    </row>
    <row r="58" spans="1:4" ht="49.5">
      <c r="A58" s="33">
        <v>55</v>
      </c>
      <c r="B58" s="36" t="s">
        <v>454</v>
      </c>
      <c r="C58" s="36" t="s">
        <v>455</v>
      </c>
      <c r="D58" s="33" t="s">
        <v>456</v>
      </c>
    </row>
    <row r="59" spans="1:4" ht="49.5">
      <c r="A59" s="33">
        <v>56</v>
      </c>
      <c r="B59" s="36" t="s">
        <v>457</v>
      </c>
      <c r="C59" s="37" t="s">
        <v>458</v>
      </c>
      <c r="D59" s="33" t="s">
        <v>456</v>
      </c>
    </row>
    <row r="60" spans="1:4" ht="33">
      <c r="A60" s="33">
        <v>57</v>
      </c>
      <c r="B60" s="36" t="s">
        <v>459</v>
      </c>
      <c r="C60" s="36" t="s">
        <v>460</v>
      </c>
      <c r="D60" s="33" t="s">
        <v>456</v>
      </c>
    </row>
    <row r="61" spans="1:4" ht="49.5">
      <c r="A61" s="33">
        <v>58</v>
      </c>
      <c r="B61" s="36" t="s">
        <v>461</v>
      </c>
      <c r="C61" s="37" t="s">
        <v>462</v>
      </c>
      <c r="D61" s="33" t="s">
        <v>456</v>
      </c>
    </row>
    <row r="62" spans="1:4" ht="49.5">
      <c r="A62" s="33">
        <v>59</v>
      </c>
      <c r="B62" s="36" t="s">
        <v>463</v>
      </c>
      <c r="C62" s="36" t="s">
        <v>464</v>
      </c>
      <c r="D62" s="33" t="s">
        <v>456</v>
      </c>
    </row>
    <row r="63" spans="1:4" ht="33">
      <c r="A63" s="33">
        <v>60</v>
      </c>
      <c r="B63" s="34" t="s">
        <v>465</v>
      </c>
      <c r="C63" s="34" t="s">
        <v>466</v>
      </c>
      <c r="D63" s="33" t="s">
        <v>343</v>
      </c>
    </row>
    <row r="64" spans="1:4" ht="33">
      <c r="A64" s="33">
        <v>61</v>
      </c>
      <c r="B64" s="34" t="s">
        <v>467</v>
      </c>
      <c r="C64" s="34" t="s">
        <v>468</v>
      </c>
      <c r="D64" s="33" t="s">
        <v>343</v>
      </c>
    </row>
    <row r="65" spans="1:4" ht="33">
      <c r="A65" s="33">
        <v>62</v>
      </c>
      <c r="B65" s="34" t="s">
        <v>469</v>
      </c>
      <c r="C65" s="34" t="s">
        <v>470</v>
      </c>
      <c r="D65" s="33" t="s">
        <v>343</v>
      </c>
    </row>
    <row r="66" spans="1:4" ht="33">
      <c r="A66" s="33">
        <v>63</v>
      </c>
      <c r="B66" s="34" t="s">
        <v>471</v>
      </c>
      <c r="C66" s="34" t="s">
        <v>472</v>
      </c>
      <c r="D66" s="33" t="s">
        <v>343</v>
      </c>
    </row>
    <row r="67" spans="1:4" ht="33">
      <c r="A67" s="33">
        <v>64</v>
      </c>
      <c r="B67" s="34" t="s">
        <v>473</v>
      </c>
      <c r="C67" s="34" t="s">
        <v>474</v>
      </c>
      <c r="D67" s="33" t="s">
        <v>343</v>
      </c>
    </row>
    <row r="68" spans="1:4" ht="33">
      <c r="A68" s="33">
        <v>65</v>
      </c>
      <c r="B68" s="34" t="s">
        <v>475</v>
      </c>
      <c r="C68" s="34" t="s">
        <v>476</v>
      </c>
      <c r="D68" s="33" t="s">
        <v>343</v>
      </c>
    </row>
    <row r="69" spans="1:4" ht="33">
      <c r="A69" s="33">
        <v>66</v>
      </c>
      <c r="B69" s="34" t="s">
        <v>477</v>
      </c>
      <c r="C69" s="34" t="s">
        <v>478</v>
      </c>
      <c r="D69" s="33" t="s">
        <v>343</v>
      </c>
    </row>
    <row r="70" spans="1:4" ht="33">
      <c r="A70" s="33">
        <v>67</v>
      </c>
      <c r="B70" s="34" t="s">
        <v>479</v>
      </c>
      <c r="C70" s="34" t="s">
        <v>480</v>
      </c>
      <c r="D70" s="33" t="s">
        <v>343</v>
      </c>
    </row>
    <row r="71" spans="1:4" ht="33">
      <c r="A71" s="33">
        <v>68</v>
      </c>
      <c r="B71" s="34" t="s">
        <v>481</v>
      </c>
      <c r="C71" s="34" t="s">
        <v>482</v>
      </c>
      <c r="D71" s="33" t="s">
        <v>343</v>
      </c>
    </row>
    <row r="72" spans="1:4" ht="33">
      <c r="A72" s="33">
        <v>69</v>
      </c>
      <c r="B72" s="34" t="s">
        <v>483</v>
      </c>
      <c r="C72" s="34" t="s">
        <v>484</v>
      </c>
      <c r="D72" s="33" t="s">
        <v>343</v>
      </c>
    </row>
    <row r="73" spans="1:4" ht="33">
      <c r="A73" s="33">
        <v>70</v>
      </c>
      <c r="B73" s="34" t="s">
        <v>485</v>
      </c>
      <c r="C73" s="34" t="s">
        <v>486</v>
      </c>
      <c r="D73" s="33" t="s">
        <v>343</v>
      </c>
    </row>
    <row r="74" spans="1:4" ht="33">
      <c r="A74" s="33">
        <v>71</v>
      </c>
      <c r="B74" s="34" t="s">
        <v>487</v>
      </c>
      <c r="C74" s="34" t="s">
        <v>488</v>
      </c>
      <c r="D74" s="33" t="s">
        <v>343</v>
      </c>
    </row>
    <row r="75" spans="1:4" ht="33">
      <c r="A75" s="33">
        <v>72</v>
      </c>
      <c r="B75" s="35" t="s">
        <v>489</v>
      </c>
      <c r="C75" s="34" t="s">
        <v>490</v>
      </c>
      <c r="D75" s="33" t="s">
        <v>399</v>
      </c>
    </row>
    <row r="76" spans="1:4" ht="33">
      <c r="A76" s="33">
        <v>73</v>
      </c>
      <c r="B76" s="34" t="s">
        <v>491</v>
      </c>
      <c r="C76" s="34" t="s">
        <v>492</v>
      </c>
      <c r="D76" s="33" t="s">
        <v>399</v>
      </c>
    </row>
    <row r="77" spans="1:4" ht="33">
      <c r="A77" s="33">
        <v>74</v>
      </c>
      <c r="B77" s="34" t="s">
        <v>493</v>
      </c>
      <c r="C77" s="34" t="s">
        <v>494</v>
      </c>
      <c r="D77" s="33" t="s">
        <v>399</v>
      </c>
    </row>
    <row r="78" spans="1:4" ht="33">
      <c r="A78" s="33">
        <v>75</v>
      </c>
      <c r="B78" s="35" t="s">
        <v>495</v>
      </c>
      <c r="C78" s="34" t="s">
        <v>496</v>
      </c>
      <c r="D78" s="33" t="s">
        <v>399</v>
      </c>
    </row>
    <row r="79" spans="1:4" ht="33">
      <c r="A79" s="33">
        <v>76</v>
      </c>
      <c r="B79" s="34" t="s">
        <v>497</v>
      </c>
      <c r="C79" s="34" t="s">
        <v>498</v>
      </c>
      <c r="D79" s="33" t="s">
        <v>399</v>
      </c>
    </row>
    <row r="80" spans="1:4" ht="33">
      <c r="A80" s="33">
        <v>77</v>
      </c>
      <c r="B80" s="34" t="s">
        <v>499</v>
      </c>
      <c r="C80" s="34" t="s">
        <v>500</v>
      </c>
      <c r="D80" s="33" t="s">
        <v>501</v>
      </c>
    </row>
    <row r="81" spans="1:4" ht="33">
      <c r="A81" s="33">
        <v>78</v>
      </c>
      <c r="B81" s="34" t="s">
        <v>502</v>
      </c>
      <c r="C81" s="34" t="s">
        <v>503</v>
      </c>
      <c r="D81" s="33" t="s">
        <v>399</v>
      </c>
    </row>
    <row r="82" spans="1:4" ht="33">
      <c r="A82" s="33">
        <v>79</v>
      </c>
      <c r="B82" s="34" t="s">
        <v>504</v>
      </c>
      <c r="C82" s="34" t="s">
        <v>505</v>
      </c>
      <c r="D82" s="33" t="s">
        <v>396</v>
      </c>
    </row>
    <row r="83" spans="1:4" ht="33">
      <c r="A83" s="33">
        <v>80</v>
      </c>
      <c r="B83" s="35" t="s">
        <v>506</v>
      </c>
      <c r="C83" s="34" t="s">
        <v>507</v>
      </c>
      <c r="D83" s="33" t="s">
        <v>396</v>
      </c>
    </row>
    <row r="84" spans="1:4" ht="33">
      <c r="A84" s="33">
        <v>81</v>
      </c>
      <c r="B84" s="34" t="s">
        <v>508</v>
      </c>
      <c r="C84" s="34" t="s">
        <v>509</v>
      </c>
      <c r="D84" s="33" t="s">
        <v>396</v>
      </c>
    </row>
    <row r="85" spans="1:4" ht="33">
      <c r="A85" s="33">
        <v>82</v>
      </c>
      <c r="B85" s="35" t="s">
        <v>510</v>
      </c>
      <c r="C85" s="34" t="s">
        <v>511</v>
      </c>
      <c r="D85" s="33" t="s">
        <v>512</v>
      </c>
    </row>
    <row r="86" spans="1:4" ht="33">
      <c r="A86" s="33">
        <v>83</v>
      </c>
      <c r="B86" s="34" t="s">
        <v>513</v>
      </c>
      <c r="C86" s="35" t="s">
        <v>514</v>
      </c>
      <c r="D86" s="33" t="s">
        <v>515</v>
      </c>
    </row>
    <row r="87" spans="1:4" ht="33">
      <c r="A87" s="33">
        <v>84</v>
      </c>
      <c r="B87" s="35" t="s">
        <v>516</v>
      </c>
      <c r="C87" s="34" t="s">
        <v>517</v>
      </c>
      <c r="D87" s="33" t="s">
        <v>399</v>
      </c>
    </row>
    <row r="88" spans="1:4" ht="33">
      <c r="A88" s="33">
        <v>85</v>
      </c>
      <c r="B88" s="35" t="s">
        <v>518</v>
      </c>
      <c r="C88" s="34" t="s">
        <v>519</v>
      </c>
      <c r="D88" s="33" t="s">
        <v>399</v>
      </c>
    </row>
    <row r="89" spans="1:4" ht="33">
      <c r="A89" s="33">
        <v>86</v>
      </c>
      <c r="B89" s="35" t="s">
        <v>520</v>
      </c>
      <c r="C89" s="34" t="s">
        <v>521</v>
      </c>
      <c r="D89" s="33" t="s">
        <v>399</v>
      </c>
    </row>
    <row r="90" spans="1:4" ht="33">
      <c r="A90" s="33">
        <v>87</v>
      </c>
      <c r="B90" s="34" t="s">
        <v>522</v>
      </c>
      <c r="C90" s="34" t="s">
        <v>523</v>
      </c>
      <c r="D90" s="33" t="s">
        <v>396</v>
      </c>
    </row>
    <row r="91" spans="1:4" ht="33">
      <c r="A91" s="33">
        <v>88</v>
      </c>
      <c r="B91" s="34" t="s">
        <v>524</v>
      </c>
      <c r="C91" s="34" t="s">
        <v>525</v>
      </c>
      <c r="D91" s="33" t="s">
        <v>396</v>
      </c>
    </row>
    <row r="92" spans="1:4" ht="33">
      <c r="A92" s="33">
        <v>89</v>
      </c>
      <c r="B92" s="34" t="s">
        <v>526</v>
      </c>
      <c r="C92" s="34" t="s">
        <v>527</v>
      </c>
      <c r="D92" s="33" t="s">
        <v>411</v>
      </c>
    </row>
    <row r="93" spans="1:4" ht="33">
      <c r="A93" s="33">
        <v>90</v>
      </c>
      <c r="B93" s="34" t="s">
        <v>528</v>
      </c>
      <c r="C93" s="34" t="s">
        <v>529</v>
      </c>
      <c r="D93" s="33" t="s">
        <v>411</v>
      </c>
    </row>
    <row r="94" spans="1:4" ht="33">
      <c r="A94" s="33">
        <v>91</v>
      </c>
      <c r="B94" s="34" t="s">
        <v>530</v>
      </c>
      <c r="C94" s="34" t="s">
        <v>531</v>
      </c>
      <c r="D94" s="33" t="s">
        <v>411</v>
      </c>
    </row>
    <row r="95" spans="1:4" ht="33">
      <c r="A95" s="33">
        <v>92</v>
      </c>
      <c r="B95" s="34" t="s">
        <v>532</v>
      </c>
      <c r="C95" s="34" t="s">
        <v>533</v>
      </c>
      <c r="D95" s="33" t="s">
        <v>411</v>
      </c>
    </row>
    <row r="96" spans="1:4" ht="33">
      <c r="A96" s="33">
        <v>93</v>
      </c>
      <c r="B96" s="34" t="s">
        <v>534</v>
      </c>
      <c r="C96" s="34" t="s">
        <v>535</v>
      </c>
      <c r="D96" s="33" t="s">
        <v>411</v>
      </c>
    </row>
    <row r="97" spans="1:4" ht="33">
      <c r="A97" s="33">
        <v>94</v>
      </c>
      <c r="B97" s="35" t="s">
        <v>536</v>
      </c>
      <c r="C97" s="34" t="s">
        <v>537</v>
      </c>
      <c r="D97" s="33" t="s">
        <v>408</v>
      </c>
    </row>
    <row r="98" spans="1:4" ht="33">
      <c r="A98" s="33">
        <v>95</v>
      </c>
      <c r="B98" s="34" t="s">
        <v>538</v>
      </c>
      <c r="C98" s="34" t="s">
        <v>539</v>
      </c>
      <c r="D98" s="33" t="s">
        <v>408</v>
      </c>
    </row>
    <row r="99" spans="1:4" ht="49.5">
      <c r="A99" s="33">
        <v>96</v>
      </c>
      <c r="B99" s="38" t="s">
        <v>540</v>
      </c>
      <c r="C99" s="34" t="s">
        <v>541</v>
      </c>
      <c r="D99" s="33" t="s">
        <v>408</v>
      </c>
    </row>
    <row r="100" spans="1:4" ht="33">
      <c r="A100" s="33">
        <v>97</v>
      </c>
      <c r="B100" s="34" t="s">
        <v>536</v>
      </c>
      <c r="C100" s="34" t="s">
        <v>537</v>
      </c>
      <c r="D100" s="33" t="s">
        <v>408</v>
      </c>
    </row>
    <row r="101" spans="1:4" ht="33">
      <c r="A101" s="33">
        <v>98</v>
      </c>
      <c r="B101" s="35" t="s">
        <v>538</v>
      </c>
      <c r="C101" s="34" t="s">
        <v>539</v>
      </c>
      <c r="D101" s="33" t="s">
        <v>408</v>
      </c>
    </row>
    <row r="102" spans="1:4" ht="33">
      <c r="A102" s="33">
        <v>99</v>
      </c>
      <c r="B102" s="34" t="s">
        <v>540</v>
      </c>
      <c r="C102" s="34" t="s">
        <v>541</v>
      </c>
      <c r="D102" s="33" t="s">
        <v>408</v>
      </c>
    </row>
    <row r="103" spans="1:4" ht="33">
      <c r="A103" s="33">
        <v>100</v>
      </c>
      <c r="B103" s="34" t="s">
        <v>419</v>
      </c>
      <c r="C103" s="34" t="s">
        <v>420</v>
      </c>
      <c r="D103" s="33" t="s">
        <v>408</v>
      </c>
    </row>
    <row r="104" spans="1:4" ht="33">
      <c r="A104" s="33">
        <v>101</v>
      </c>
      <c r="B104" s="36" t="s">
        <v>542</v>
      </c>
      <c r="C104" s="36" t="s">
        <v>543</v>
      </c>
      <c r="D104" s="33" t="s">
        <v>432</v>
      </c>
    </row>
    <row r="105" spans="1:4" ht="33">
      <c r="A105" s="33">
        <v>102</v>
      </c>
      <c r="B105" s="36" t="s">
        <v>544</v>
      </c>
      <c r="C105" s="36" t="s">
        <v>545</v>
      </c>
      <c r="D105" s="33" t="s">
        <v>432</v>
      </c>
    </row>
    <row r="106" spans="1:4" ht="33">
      <c r="A106" s="33">
        <v>103</v>
      </c>
      <c r="B106" s="34" t="s">
        <v>546</v>
      </c>
      <c r="C106" s="34" t="s">
        <v>547</v>
      </c>
      <c r="D106" s="33" t="s">
        <v>548</v>
      </c>
    </row>
    <row r="107" spans="1:4" ht="49.5">
      <c r="A107" s="33">
        <v>104</v>
      </c>
      <c r="B107" s="39" t="s">
        <v>549</v>
      </c>
      <c r="C107" s="36" t="s">
        <v>550</v>
      </c>
      <c r="D107" s="33" t="s">
        <v>548</v>
      </c>
    </row>
    <row r="108" spans="1:4" ht="33">
      <c r="A108" s="33">
        <v>105</v>
      </c>
      <c r="B108" s="34" t="s">
        <v>546</v>
      </c>
      <c r="C108" s="34" t="s">
        <v>547</v>
      </c>
      <c r="D108" s="33" t="s">
        <v>548</v>
      </c>
    </row>
    <row r="109" spans="1:4" ht="33">
      <c r="A109" s="33">
        <v>106</v>
      </c>
      <c r="B109" s="34" t="s">
        <v>544</v>
      </c>
      <c r="C109" s="34" t="s">
        <v>545</v>
      </c>
      <c r="D109" s="33" t="s">
        <v>432</v>
      </c>
    </row>
    <row r="110" spans="1:4" ht="33">
      <c r="A110" s="33">
        <v>107</v>
      </c>
      <c r="B110" s="34" t="s">
        <v>542</v>
      </c>
      <c r="C110" s="34" t="s">
        <v>543</v>
      </c>
      <c r="D110" s="33" t="s">
        <v>432</v>
      </c>
    </row>
    <row r="111" spans="1:4" ht="33">
      <c r="A111" s="33">
        <v>108</v>
      </c>
      <c r="B111" s="34" t="s">
        <v>452</v>
      </c>
      <c r="C111" s="34" t="s">
        <v>453</v>
      </c>
      <c r="D111" s="33" t="s">
        <v>551</v>
      </c>
    </row>
    <row r="112" spans="1:4" ht="33">
      <c r="A112" s="33">
        <v>109</v>
      </c>
      <c r="B112" s="36" t="s">
        <v>552</v>
      </c>
      <c r="C112" s="36" t="s">
        <v>553</v>
      </c>
      <c r="D112" s="33" t="s">
        <v>554</v>
      </c>
    </row>
    <row r="113" spans="1:4" ht="33">
      <c r="A113" s="33">
        <v>110</v>
      </c>
      <c r="B113" s="34" t="s">
        <v>555</v>
      </c>
      <c r="C113" s="34" t="s">
        <v>556</v>
      </c>
      <c r="D113" s="33" t="s">
        <v>408</v>
      </c>
    </row>
    <row r="114" spans="1:4" ht="33">
      <c r="A114" s="33">
        <v>111</v>
      </c>
      <c r="B114" s="34" t="s">
        <v>557</v>
      </c>
      <c r="C114" s="34" t="s">
        <v>558</v>
      </c>
      <c r="D114" s="33" t="s">
        <v>551</v>
      </c>
    </row>
    <row r="115" spans="1:4" ht="66">
      <c r="A115" s="33">
        <v>112</v>
      </c>
      <c r="B115" s="36" t="s">
        <v>559</v>
      </c>
      <c r="C115" s="36" t="s">
        <v>560</v>
      </c>
      <c r="D115" s="33" t="s">
        <v>456</v>
      </c>
    </row>
    <row r="116" spans="1:4" ht="99">
      <c r="A116" s="33">
        <v>113</v>
      </c>
      <c r="B116" s="36" t="s">
        <v>561</v>
      </c>
      <c r="C116" s="36" t="s">
        <v>562</v>
      </c>
      <c r="D116" s="33" t="s">
        <v>456</v>
      </c>
    </row>
    <row r="117" spans="1:4" ht="66">
      <c r="A117" s="33">
        <v>114</v>
      </c>
      <c r="B117" s="36" t="s">
        <v>563</v>
      </c>
      <c r="C117" s="37" t="s">
        <v>564</v>
      </c>
      <c r="D117" s="33" t="s">
        <v>456</v>
      </c>
    </row>
    <row r="118" spans="1:4" ht="66">
      <c r="A118" s="33">
        <v>115</v>
      </c>
      <c r="B118" s="36" t="s">
        <v>565</v>
      </c>
      <c r="C118" s="37" t="s">
        <v>566</v>
      </c>
      <c r="D118" s="33" t="s">
        <v>456</v>
      </c>
    </row>
    <row r="119" spans="1:4" ht="33">
      <c r="A119" s="33">
        <v>116</v>
      </c>
      <c r="B119" s="36" t="s">
        <v>567</v>
      </c>
      <c r="C119" s="37" t="s">
        <v>568</v>
      </c>
      <c r="D119" s="33" t="s">
        <v>456</v>
      </c>
    </row>
  </sheetData>
  <sheetProtection/>
  <mergeCells count="2">
    <mergeCell ref="A1:D1"/>
    <mergeCell ref="A2:D2"/>
  </mergeCells>
  <hyperlinks>
    <hyperlink ref="C4" r:id="rId1" display="https://nifc.gov.vn/chi-tiet-mau-chuan-chat-chuan?id=50"/>
    <hyperlink ref="B4" r:id="rId2" display="https://nifc.gov.vn/chi-tiet-mau-chuan-chat-chuan?id=50"/>
    <hyperlink ref="C63" r:id="rId3" display="https://nifc.gov.vn/chi-tiet-mau-chuan-chat-chuan?id=159"/>
    <hyperlink ref="B63" r:id="rId4" display="https://nifc.gov.vn/chi-tiet-mau-chuan-chat-chuan?id=159"/>
    <hyperlink ref="C5" r:id="rId5" display="https://nifc.gov.vn/chi-tiet-mau-chuan-chat-chuan?id=51"/>
    <hyperlink ref="B5" r:id="rId6" display="https://nifc.gov.vn/chi-tiet-mau-chuan-chat-chuan?id=51"/>
    <hyperlink ref="C64" r:id="rId7" display="https://nifc.gov.vn/chi-tiet-mau-chuan-chat-chuan?id=163"/>
    <hyperlink ref="B64" r:id="rId8" display="https://nifc.gov.vn/chi-tiet-mau-chuan-chat-chuan?id=163"/>
    <hyperlink ref="C6" r:id="rId9" display="https://nifc.gov.vn/chi-tiet-mau-chuan-chat-chuan?id=53"/>
    <hyperlink ref="B6" r:id="rId10" display="https://nifc.gov.vn/chi-tiet-mau-chuan-chat-chuan?id=53"/>
    <hyperlink ref="C65" r:id="rId11" display="https://nifc.gov.vn/chi-tiet-mau-chuan-chat-chuan?id=45"/>
    <hyperlink ref="B65" r:id="rId12" display="https://nifc.gov.vn/chi-tiet-mau-chuan-chat-chuan?id=45"/>
    <hyperlink ref="C7" r:id="rId13" display="https://nifc.gov.vn/chi-tiet-mau-chuan-chat-chuan?id=54"/>
    <hyperlink ref="B7" r:id="rId14" display="https://nifc.gov.vn/chi-tiet-mau-chuan-chat-chuan?id=54"/>
    <hyperlink ref="C66" r:id="rId15" display="https://nifc.gov.vn/chi-tiet-mau-chuan-chat-chuan?id=46"/>
    <hyperlink ref="B66" r:id="rId16" display="https://nifc.gov.vn/chi-tiet-mau-chuan-chat-chuan?id=46"/>
    <hyperlink ref="C8" r:id="rId17" display="https://nifc.gov.vn/chi-tiet-mau-chuan-chat-chuan?id=86"/>
    <hyperlink ref="B8" r:id="rId18" display="https://nifc.gov.vn/chi-tiet-mau-chuan-chat-chuan?id=86"/>
    <hyperlink ref="C67" r:id="rId19" display="https://nifc.gov.vn/chi-tiet-mau-chuan-chat-chuan?id=47"/>
    <hyperlink ref="B67" r:id="rId20" display="https://nifc.gov.vn/chi-tiet-mau-chuan-chat-chuan?id=47"/>
    <hyperlink ref="C9" r:id="rId21" display="https://nifc.gov.vn/chi-tiet-mau-chuan-chat-chuan?id=87"/>
    <hyperlink ref="B9" r:id="rId22" display="https://nifc.gov.vn/chi-tiet-mau-chuan-chat-chuan?id=87"/>
    <hyperlink ref="C68" r:id="rId23" display="https://nifc.gov.vn/chi-tiet-mau-chuan-chat-chuan?id=48"/>
    <hyperlink ref="B68" r:id="rId24" display="https://nifc.gov.vn/chi-tiet-mau-chuan-chat-chuan?id=48"/>
    <hyperlink ref="C10" r:id="rId25" display="https://nifc.gov.vn/chi-tiet-mau-chuan-chat-chuan?id=88"/>
    <hyperlink ref="B10" r:id="rId26" display="https://nifc.gov.vn/chi-tiet-mau-chuan-chat-chuan?id=88"/>
    <hyperlink ref="C69" r:id="rId27" display="https://nifc.gov.vn/chi-tiet-mau-chuan-chat-chuan?id=49"/>
    <hyperlink ref="B69" r:id="rId28" display="https://nifc.gov.vn/chi-tiet-mau-chuan-chat-chuan?id=49"/>
    <hyperlink ref="C11" r:id="rId29" display="https://nifc.gov.vn/chi-tiet-mau-chuan-chat-chuan?id=89"/>
    <hyperlink ref="B11" r:id="rId30" display="https://nifc.gov.vn/chi-tiet-mau-chuan-chat-chuan?id=89"/>
    <hyperlink ref="C70" r:id="rId31" display="https://nifc.gov.vn/chi-tiet-mau-chuan-chat-chuan?id=142"/>
    <hyperlink ref="B70" r:id="rId32" display="https://nifc.gov.vn/chi-tiet-mau-chuan-chat-chuan?id=142"/>
    <hyperlink ref="C12" r:id="rId33" display="https://nifc.gov.vn/chi-tiet-mau-chuan-chat-chuan?id=141"/>
    <hyperlink ref="B12" r:id="rId34" display="https://nifc.gov.vn/chi-tiet-mau-chuan-chat-chuan?id=141"/>
    <hyperlink ref="C71" r:id="rId35" display="https://nifc.gov.vn/chi-tiet-mau-chuan-chat-chuan?id=143"/>
    <hyperlink ref="B71" r:id="rId36" display="https://nifc.gov.vn/chi-tiet-mau-chuan-chat-chuan?id=143"/>
    <hyperlink ref="C13" r:id="rId37" display="https://nifc.gov.vn/chi-tiet-mau-chuan-chat-chuan?id=150"/>
    <hyperlink ref="B13" r:id="rId38" display="https://nifc.gov.vn/chi-tiet-mau-chuan-chat-chuan?id=150"/>
    <hyperlink ref="C72" r:id="rId39" display="https://nifc.gov.vn/chi-tiet-mau-chuan-chat-chuan?id=144"/>
    <hyperlink ref="B72" r:id="rId40" display="https://nifc.gov.vn/chi-tiet-mau-chuan-chat-chuan?id=144"/>
    <hyperlink ref="C14" r:id="rId41" display="https://nifc.gov.vn/chi-tiet-mau-chuan-chat-chuan?id=155"/>
    <hyperlink ref="B14" r:id="rId42" display="https://nifc.gov.vn/chi-tiet-mau-chuan-chat-chuan?id=155"/>
    <hyperlink ref="C73" r:id="rId43" display="https://nifc.gov.vn/chi-tiet-mau-chuan-chat-chuan?id=146"/>
    <hyperlink ref="B73" r:id="rId44" display="https://nifc.gov.vn/chi-tiet-mau-chuan-chat-chuan?id=146"/>
    <hyperlink ref="C15" r:id="rId45" display="https://nifc.gov.vn/chi-tiet-mau-chuan-chat-chuan?id=158"/>
    <hyperlink ref="B15" r:id="rId46" display="https://nifc.gov.vn/chi-tiet-mau-chuan-chat-chuan?id=158"/>
    <hyperlink ref="C74" r:id="rId47" display="https://nifc.gov.vn/chi-tiet-mau-chuan-chat-chuan?id=52"/>
    <hyperlink ref="B74" r:id="rId48" display="https://nifc.gov.vn/chi-tiet-mau-chuan-chat-chuan?id=52"/>
    <hyperlink ref="C16" r:id="rId49" display="https://nifc.gov.vn/chi-tiet-mau-chuan-chat-chuan?id=42"/>
    <hyperlink ref="B16" r:id="rId50" display="https://nifc.gov.vn/chi-tiet-mau-chuan-chat-chuan?id=42"/>
    <hyperlink ref="C75" r:id="rId51" display="https://nifc.gov.vn/chi-tiet-mau-chuan-chat-chuan?id=126"/>
    <hyperlink ref="B75" r:id="rId52" display="https://nifc.gov.vn/chi-tiet-mau-chuan-chat-chuan?id=126"/>
    <hyperlink ref="C17" r:id="rId53" display="https://nifc.gov.vn/chi-tiet-mau-chuan-chat-chuan?id=43"/>
    <hyperlink ref="B17" r:id="rId54" display="https://nifc.gov.vn/chi-tiet-mau-chuan-chat-chuan?id=43"/>
    <hyperlink ref="C76" r:id="rId55" display="https://nifc.gov.vn/chi-tiet-mau-chuan-chat-chuan?id=127"/>
    <hyperlink ref="B76" r:id="rId56" display="https://nifc.gov.vn/chi-tiet-mau-chuan-chat-chuan?id=127"/>
    <hyperlink ref="C18" r:id="rId57" display="https://nifc.gov.vn/chi-tiet-mau-chuan-chat-chuan?id=44"/>
    <hyperlink ref="B18" r:id="rId58" display="https://nifc.gov.vn/chi-tiet-mau-chuan-chat-chuan?id=44"/>
    <hyperlink ref="C77" r:id="rId59" display="https://nifc.gov.vn/chi-tiet-mau-chuan-chat-chuan?id=128"/>
    <hyperlink ref="B77" r:id="rId60" display="https://nifc.gov.vn/chi-tiet-mau-chuan-chat-chuan?id=128"/>
    <hyperlink ref="C19" r:id="rId61" display="https://nifc.gov.vn/chi-tiet-mau-chuan-chat-chuan?id=37"/>
    <hyperlink ref="B19" r:id="rId62" display="https://nifc.gov.vn/chi-tiet-mau-chuan-chat-chuan?id=37"/>
    <hyperlink ref="C78" r:id="rId63" display="https://nifc.gov.vn/chi-tiet-mau-chuan-chat-chuan?id=129"/>
    <hyperlink ref="B78" r:id="rId64" display="https://nifc.gov.vn/chi-tiet-mau-chuan-chat-chuan?id=129"/>
    <hyperlink ref="C20" r:id="rId65" display="https://nifc.gov.vn/chi-tiet-mau-chuan-chat-chuan?id=38"/>
    <hyperlink ref="B20" r:id="rId66" display="https://nifc.gov.vn/chi-tiet-mau-chuan-chat-chuan?id=38"/>
    <hyperlink ref="C79" r:id="rId67" display="https://nifc.gov.vn/chi-tiet-mau-chuan-chat-chuan?id=130"/>
    <hyperlink ref="B79" r:id="rId68" display="https://nifc.gov.vn/chi-tiet-mau-chuan-chat-chuan?id=130"/>
    <hyperlink ref="C21" r:id="rId69" display="https://nifc.gov.vn/chi-tiet-mau-chuan-chat-chuan?id=39"/>
    <hyperlink ref="B21" r:id="rId70" display="https://nifc.gov.vn/chi-tiet-mau-chuan-chat-chuan?id=39"/>
    <hyperlink ref="C80" r:id="rId71" display="https://nifc.gov.vn/chi-tiet-mau-chuan-chat-chuan?id=131"/>
    <hyperlink ref="B80" r:id="rId72" display="https://nifc.gov.vn/chi-tiet-mau-chuan-chat-chuan?id=131"/>
    <hyperlink ref="C22" r:id="rId73" display="https://nifc.gov.vn/chi-tiet-mau-chuan-chat-chuan?id=40"/>
    <hyperlink ref="B22" r:id="rId74" display="https://nifc.gov.vn/chi-tiet-mau-chuan-chat-chuan?id=40"/>
    <hyperlink ref="C81" r:id="rId75" display="https://nifc.gov.vn/chi-tiet-mau-chuan-chat-chuan?id=132"/>
    <hyperlink ref="B81" r:id="rId76" display="https://nifc.gov.vn/chi-tiet-mau-chuan-chat-chuan?id=132"/>
    <hyperlink ref="C23" r:id="rId77" display="https://nifc.gov.vn/chi-tiet-mau-chuan-chat-chuan?id=41"/>
    <hyperlink ref="B23" r:id="rId78" display="https://nifc.gov.vn/chi-tiet-mau-chuan-chat-chuan?id=41"/>
    <hyperlink ref="C82" r:id="rId79" display="https://nifc.gov.vn/chi-tiet-mau-chuan-chat-chuan?id=133"/>
    <hyperlink ref="B82" r:id="rId80" display="https://nifc.gov.vn/chi-tiet-mau-chuan-chat-chuan?id=133"/>
    <hyperlink ref="C24" r:id="rId81" display="https://nifc.gov.vn/chi-tiet-mau-chuan-chat-chuan?id=36"/>
    <hyperlink ref="B24" r:id="rId82" display="https://nifc.gov.vn/chi-tiet-mau-chuan-chat-chuan?id=36"/>
    <hyperlink ref="C83" r:id="rId83" display="https://nifc.gov.vn/chi-tiet-mau-chuan-chat-chuan?id=134"/>
    <hyperlink ref="B83" r:id="rId84" display="https://nifc.gov.vn/chi-tiet-mau-chuan-chat-chuan?id=134"/>
    <hyperlink ref="C25" r:id="rId85" display="https://nifc.gov.vn/chi-tiet-mau-chuan-chat-chuan?id=117"/>
    <hyperlink ref="B25" r:id="rId86" display="https://nifc.gov.vn/chi-tiet-mau-chuan-chat-chuan?id=117"/>
    <hyperlink ref="C84" r:id="rId87" display="https://nifc.gov.vn/chi-tiet-mau-chuan-chat-chuan?id=135"/>
    <hyperlink ref="B84" r:id="rId88" display="https://nifc.gov.vn/chi-tiet-mau-chuan-chat-chuan?id=135"/>
    <hyperlink ref="B26" r:id="rId89" display="https://nifc.gov.vn/chi-tiet-mau-chuan-chat-chuan?id=119"/>
    <hyperlink ref="C85" r:id="rId90" display="https://nifc.gov.vn/chi-tiet-mau-chuan-chat-chuan?id=136"/>
    <hyperlink ref="B85" r:id="rId91" display="https://nifc.gov.vn/chi-tiet-mau-chuan-chat-chuan?id=136"/>
    <hyperlink ref="B27" r:id="rId92" display="https://nifc.gov.vn/chi-tiet-mau-chuan-chat-chuan?id=120"/>
    <hyperlink ref="C86" r:id="rId93" display="https://nifc.gov.vn/chi-tiet-mau-chuan-chat-chuan?id=137"/>
    <hyperlink ref="B86" r:id="rId94" display="https://nifc.gov.vn/chi-tiet-mau-chuan-chat-chuan?id=137"/>
    <hyperlink ref="C28" r:id="rId95" display="https://nifc.gov.vn/chi-tiet-mau-chuan-chat-chuan?id=121"/>
    <hyperlink ref="B28" r:id="rId96" display="https://nifc.gov.vn/chi-tiet-mau-chuan-chat-chuan?id=121"/>
    <hyperlink ref="C87" r:id="rId97" display="https://nifc.gov.vn/chi-tiet-mau-chuan-chat-chuan?id=138"/>
    <hyperlink ref="B87" r:id="rId98" display="https://nifc.gov.vn/chi-tiet-mau-chuan-chat-chuan?id=138"/>
    <hyperlink ref="C29" r:id="rId99" display="https://nifc.gov.vn/chi-tiet-mau-chuan-chat-chuan?id=123"/>
    <hyperlink ref="B29" r:id="rId100" display="https://nifc.gov.vn/chi-tiet-mau-chuan-chat-chuan?id=123"/>
    <hyperlink ref="C88" r:id="rId101" display="https://nifc.gov.vn/chi-tiet-mau-chuan-chat-chuan?id=139"/>
    <hyperlink ref="B88" r:id="rId102" display="https://nifc.gov.vn/chi-tiet-mau-chuan-chat-chuan?id=139"/>
    <hyperlink ref="C30" r:id="rId103" display="https://nifc.gov.vn/chi-tiet-mau-chuan-chat-chuan?id=124"/>
    <hyperlink ref="B30" r:id="rId104" display="https://nifc.gov.vn/chi-tiet-mau-chuan-chat-chuan?id=124"/>
    <hyperlink ref="C89" r:id="rId105" display="https://nifc.gov.vn/chi-tiet-mau-chuan-chat-chuan?id=140"/>
    <hyperlink ref="B89" r:id="rId106" display="https://nifc.gov.vn/chi-tiet-mau-chuan-chat-chuan?id=140"/>
    <hyperlink ref="C31" r:id="rId107" display="https://nifc.gov.vn/chi-tiet-mau-chuan-chat-chuan?id=125"/>
    <hyperlink ref="B31" r:id="rId108" display="https://nifc.gov.vn/chi-tiet-mau-chuan-chat-chuan?id=125"/>
    <hyperlink ref="C32" r:id="rId109" display="https://nifc.gov.vn/chi-tiet-mau-chuan-chat-chuan?id=149"/>
    <hyperlink ref="B32" r:id="rId110" display="https://nifc.gov.vn/chi-tiet-mau-chuan-chat-chuan?id=149"/>
    <hyperlink ref="C90" r:id="rId111" display="https://nifc.gov.vn/chi-tiet-mau-chuan-chat-chuan?id=152"/>
    <hyperlink ref="B90" r:id="rId112" display="https://nifc.gov.vn/chi-tiet-mau-chuan-chat-chuan?id=152"/>
    <hyperlink ref="C33" r:id="rId113" display="https://nifc.gov.vn/chi-tiet-mau-chuan-chat-chuan?id=151"/>
    <hyperlink ref="B33" r:id="rId114" display="https://nifc.gov.vn/chi-tiet-mau-chuan-chat-chuan?id=151"/>
    <hyperlink ref="C91" r:id="rId115" display="https://nifc.gov.vn/chi-tiet-mau-chuan-chat-chuan?id=156"/>
    <hyperlink ref="B91" r:id="rId116" display="https://nifc.gov.vn/chi-tiet-mau-chuan-chat-chuan?id=156"/>
    <hyperlink ref="C34" r:id="rId117" display="https://nifc.gov.vn/chi-tiet-mau-chuan-chat-chuan?id=103"/>
    <hyperlink ref="B34" r:id="rId118" display="https://nifc.gov.vn/chi-tiet-mau-chuan-chat-chuan?id=103"/>
    <hyperlink ref="C92" r:id="rId119" display="https://nifc.gov.vn/chi-tiet-mau-chuan-chat-chuan?id=112"/>
    <hyperlink ref="B92" r:id="rId120" display="https://nifc.gov.vn/chi-tiet-mau-chuan-chat-chuan?id=112"/>
    <hyperlink ref="C35" r:id="rId121" display="https://nifc.gov.vn/chi-tiet-mau-chuan-chat-chuan?id=106"/>
    <hyperlink ref="B35" r:id="rId122" display="https://nifc.gov.vn/chi-tiet-mau-chuan-chat-chuan?id=106"/>
    <hyperlink ref="C93" r:id="rId123" display="https://nifc.gov.vn/chi-tiet-mau-chuan-chat-chuan?id=113"/>
    <hyperlink ref="B93" r:id="rId124" display="https://nifc.gov.vn/chi-tiet-mau-chuan-chat-chuan?id=113"/>
    <hyperlink ref="C36" r:id="rId125" display="https://nifc.gov.vn/chi-tiet-mau-chuan-chat-chuan?id=107"/>
    <hyperlink ref="B36" r:id="rId126" display="https://nifc.gov.vn/chi-tiet-mau-chuan-chat-chuan?id=107"/>
    <hyperlink ref="C94" r:id="rId127" display="https://nifc.gov.vn/chi-tiet-mau-chuan-chat-chuan?id=114"/>
    <hyperlink ref="B94" r:id="rId128" display="https://nifc.gov.vn/chi-tiet-mau-chuan-chat-chuan?id=114"/>
    <hyperlink ref="C37" r:id="rId129" display="https://nifc.gov.vn/chi-tiet-mau-chuan-chat-chuan?id=109"/>
    <hyperlink ref="B37" r:id="rId130" display="https://nifc.gov.vn/chi-tiet-mau-chuan-chat-chuan?id=109"/>
    <hyperlink ref="C95" r:id="rId131" display="https://nifc.gov.vn/chi-tiet-mau-chuan-chat-chuan?id=115"/>
    <hyperlink ref="B95" r:id="rId132" display="https://nifc.gov.vn/chi-tiet-mau-chuan-chat-chuan?id=115"/>
    <hyperlink ref="C38" r:id="rId133" display="https://nifc.gov.vn/chi-tiet-mau-chuan-chat-chuan?id=111"/>
    <hyperlink ref="B38" r:id="rId134" display="https://nifc.gov.vn/chi-tiet-mau-chuan-chat-chuan?id=111"/>
    <hyperlink ref="C96" r:id="rId135" display="https://nifc.gov.vn/chi-tiet-mau-chuan-chat-chuan?id=116"/>
    <hyperlink ref="B96" r:id="rId136" display="https://nifc.gov.vn/chi-tiet-mau-chuan-chat-chuan?id=116"/>
    <hyperlink ref="C39" r:id="rId137" display="https://nifc.gov.vn/chi-tiet-mau-chuan-chat-chuan?id=84"/>
    <hyperlink ref="B39" r:id="rId138" display="https://nifc.gov.vn/chi-tiet-mau-chuan-chat-chuan?id=84"/>
    <hyperlink ref="C97" r:id="rId139" display="https://nifc.gov.vn/chi-tiet-mau-chuan-chat-chuan?id=81"/>
    <hyperlink ref="B97" r:id="rId140" display="https://nifc.gov.vn/chi-tiet-mau-chuan-chat-chuan?id=81"/>
    <hyperlink ref="C40" r:id="rId141" display="https://nifc.gov.vn/chi-tiet-mau-chuan-chat-chuan?id=85"/>
    <hyperlink ref="B40" r:id="rId142" display="https://nifc.gov.vn/chi-tiet-mau-chuan-chat-chuan?id=85"/>
    <hyperlink ref="C98" r:id="rId143" display="https://nifc.gov.vn/chi-tiet-mau-chuan-chat-chuan?id=82"/>
    <hyperlink ref="B98" r:id="rId144" display="https://nifc.gov.vn/chi-tiet-mau-chuan-chat-chuan?id=82"/>
    <hyperlink ref="C41" r:id="rId145" display="https://nifc.gov.vn/chi-tiet-mau-chuan-chat-chuan?id=80"/>
    <hyperlink ref="B41" r:id="rId146" display="https://nifc.gov.vn/chi-tiet-mau-chuan-chat-chuan?id=80"/>
    <hyperlink ref="C99" r:id="rId147" display="https://nifc.gov.vn/chi-tiet-mau-chuan-chat-chuan?id=83"/>
    <hyperlink ref="B99" r:id="rId148" display="https://nifc.gov.vn/chi-tiet-mau-chuan-chat-chuan?id=83"/>
    <hyperlink ref="C42" r:id="rId149" display="https://nifc.gov.vn/chi-tiet-mau-chuan-chat-chuan?id=160"/>
    <hyperlink ref="B42" r:id="rId150" display="https://nifc.gov.vn/chi-tiet-mau-chuan-chat-chuan?id=160"/>
    <hyperlink ref="C100" r:id="rId151" display="https://nifc.gov.vn/chi-tiet-mau-chuan-chat-chuan?id=81"/>
    <hyperlink ref="B100" r:id="rId152" display="https://nifc.gov.vn/chi-tiet-mau-chuan-chat-chuan?id=81"/>
    <hyperlink ref="C43" r:id="rId153" display="https://nifc.gov.vn/chi-tiet-mau-chuan-chat-chuan?id=162"/>
    <hyperlink ref="B43" r:id="rId154" display="https://nifc.gov.vn/chi-tiet-mau-chuan-chat-chuan?id=162"/>
    <hyperlink ref="C101" r:id="rId155" display="https://nifc.gov.vn/chi-tiet-mau-chuan-chat-chuan?id=82"/>
    <hyperlink ref="B101" r:id="rId156" display="https://nifc.gov.vn/chi-tiet-mau-chuan-chat-chuan?id=82"/>
    <hyperlink ref="C44" r:id="rId157" display="https://nifc.gov.vn/chi-tiet-mau-chuan-chat-chuan?id=164"/>
    <hyperlink ref="B44" r:id="rId158" display="https://nifc.gov.vn/chi-tiet-mau-chuan-chat-chuan?id=164"/>
    <hyperlink ref="C102" r:id="rId159" display="https://nifc.gov.vn/chi-tiet-mau-chuan-chat-chuan?id=83"/>
    <hyperlink ref="B102" r:id="rId160" display="https://nifc.gov.vn/chi-tiet-mau-chuan-chat-chuan?id=83"/>
    <hyperlink ref="C45" r:id="rId161" display="https://nifc.gov.vn/chi-tiet-mau-chuan-chat-chuan?id=80"/>
    <hyperlink ref="B45" r:id="rId162" display="https://nifc.gov.vn/chi-tiet-mau-chuan-chat-chuan?id=80"/>
    <hyperlink ref="C103" r:id="rId163" display="https://nifc.gov.vn/chi-tiet-mau-chuan-chat-chuan?id=85"/>
    <hyperlink ref="B103" r:id="rId164" display="https://nifc.gov.vn/chi-tiet-mau-chuan-chat-chuan?id=85"/>
    <hyperlink ref="C46" r:id="rId165" display="https://nifc.gov.vn/chi-tiet-mau-chuan-chat-chuan?id=180"/>
    <hyperlink ref="B46" r:id="rId166" display="https://nifc.gov.vn/chi-tiet-mau-chuan-chat-chuan?id=180"/>
    <hyperlink ref="C47" r:id="rId167" display="https://nifc.gov.vn/chi-tiet-mau-chuan-chat-chuan?id=190"/>
    <hyperlink ref="B47" r:id="rId168" display="https://nifc.gov.vn/chi-tiet-mau-chuan-chat-chuan?id=190"/>
    <hyperlink ref="C48" r:id="rId169" display="https://nifc.gov.vn/chi-tiet-mau-chuan-chat-chuan?id=191"/>
    <hyperlink ref="B48" r:id="rId170" display="https://nifc.gov.vn/chi-tiet-mau-chuan-chat-chuan?id=191"/>
    <hyperlink ref="C106" r:id="rId171" display="https://nifc.gov.vn/chi-tiet-mau-chuan-chat-chuan?id=173"/>
    <hyperlink ref="B106" r:id="rId172" display="https://nifc.gov.vn/chi-tiet-mau-chuan-chat-chuan?id=173"/>
    <hyperlink ref="C49" r:id="rId173" display="https://nifc.gov.vn/chi-tiet-mau-chuan-chat-chuan?id=192"/>
    <hyperlink ref="B49" r:id="rId174" display="https://nifc.gov.vn/chi-tiet-mau-chuan-chat-chuan?id=192"/>
    <hyperlink ref="C50" r:id="rId175" display="https://nifc.gov.vn/chi-tiet-mau-chuan-chat-chuan?id=194"/>
    <hyperlink ref="B50" r:id="rId176" display="https://nifc.gov.vn/chi-tiet-mau-chuan-chat-chuan?id=194"/>
    <hyperlink ref="C108" r:id="rId177" display="https://nifc.gov.vn/chi-tiet-mau-chuan-chat-chuan?id=173"/>
    <hyperlink ref="B108" r:id="rId178" display="https://nifc.gov.vn/chi-tiet-mau-chuan-chat-chuan?id=173"/>
    <hyperlink ref="C51" r:id="rId179" display="https://nifc.gov.vn/chi-tiet-mau-chuan-chat-chuan?id=195"/>
    <hyperlink ref="B51" r:id="rId180" display="https://nifc.gov.vn/chi-tiet-mau-chuan-chat-chuan?id=195"/>
    <hyperlink ref="C109" r:id="rId181" display="https://nifc.gov.vn/chi-tiet-mau-chuan-chat-chuan?id=189"/>
    <hyperlink ref="B109" r:id="rId182" display="https://nifc.gov.vn/chi-tiet-mau-chuan-chat-chuan?id=189"/>
    <hyperlink ref="C52" r:id="rId183" display="https://nifc.gov.vn/chi-tiet-mau-chuan-chat-chuan?id=196"/>
    <hyperlink ref="B52" r:id="rId184" display="https://nifc.gov.vn/chi-tiet-mau-chuan-chat-chuan?id=196"/>
    <hyperlink ref="C110" r:id="rId185" display="https://nifc.gov.vn/chi-tiet-mau-chuan-chat-chuan?id=188"/>
    <hyperlink ref="B110" r:id="rId186" display="https://nifc.gov.vn/chi-tiet-mau-chuan-chat-chuan?id=188"/>
    <hyperlink ref="C53" r:id="rId187" display="https://nifc.gov.vn/chi-tiet-mau-chuan-chat-chuan?id=181"/>
    <hyperlink ref="B53" r:id="rId188" display="https://nifc.gov.vn/chi-tiet-mau-chuan-chat-chuan?id=181"/>
    <hyperlink ref="C111" r:id="rId189" display="https://nifc.gov.vn/chi-tiet-mau-chuan-chat-chuan?id=186"/>
    <hyperlink ref="B111" r:id="rId190" display="https://nifc.gov.vn/chi-tiet-mau-chuan-chat-chuan?id=186"/>
    <hyperlink ref="C54" r:id="rId191" display="https://nifc.gov.vn/chi-tiet-mau-chuan-chat-chuan?id=182"/>
    <hyperlink ref="C55" r:id="rId192" display="https://nifc.gov.vn/chi-tiet-mau-chuan-chat-chuan?id=183"/>
    <hyperlink ref="B55" r:id="rId193" display="https://nifc.gov.vn/chi-tiet-mau-chuan-chat-chuan?id=183"/>
    <hyperlink ref="C113" r:id="rId194" display="https://nifc.gov.vn/chi-tiet-mau-chuan-chat-chuan?id=177"/>
    <hyperlink ref="B113" r:id="rId195" display="https://nifc.gov.vn/chi-tiet-mau-chuan-chat-chuan?id=177"/>
    <hyperlink ref="C56" r:id="rId196" display="https://nifc.gov.vn/chi-tiet-mau-chuan-chat-chuan?id=185"/>
    <hyperlink ref="B56" r:id="rId197" display="https://nifc.gov.vn/chi-tiet-mau-chuan-chat-chuan?id=185"/>
    <hyperlink ref="C114" r:id="rId198" display="https://nifc.gov.vn/chi-tiet-mau-chuan-chat-chuan?id=179"/>
    <hyperlink ref="B114" r:id="rId199" display="https://nifc.gov.vn/chi-tiet-mau-chuan-chat-chuan?id=179"/>
    <hyperlink ref="C57" r:id="rId200" display="https://nifc.gov.vn/chi-tiet-mau-chuan-chat-chuan?id=186"/>
    <hyperlink ref="B57" r:id="rId201" display="https://nifc.gov.vn/chi-tiet-mau-chuan-chat-chuan?id=186"/>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TLCC</dc:creator>
  <cp:keywords/>
  <dc:description/>
  <cp:lastModifiedBy>User</cp:lastModifiedBy>
  <cp:lastPrinted>2023-04-10T07:06:25Z</cp:lastPrinted>
  <dcterms:created xsi:type="dcterms:W3CDTF">2020-02-06T01:50:52Z</dcterms:created>
  <dcterms:modified xsi:type="dcterms:W3CDTF">2023-04-10T07:09:19Z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